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C:\Users\yasut\Desktop\修正中ファイル202303\"/>
    </mc:Choice>
  </mc:AlternateContent>
  <xr:revisionPtr revIDLastSave="0" documentId="13_ncr:1_{E92068B3-C75C-47E0-854D-29D339B6D823}" xr6:coauthVersionLast="47" xr6:coauthVersionMax="47" xr10:uidLastSave="{00000000-0000-0000-0000-000000000000}"/>
  <bookViews>
    <workbookView xWindow="-120" yWindow="-120" windowWidth="29040" windowHeight="15720" xr2:uid="{28C8DDAE-1CF8-47D8-A36F-5319A889AA88}"/>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4" i="1" l="1"/>
  <c r="P44" i="1" s="1"/>
  <c r="D42" i="1"/>
  <c r="V42" i="1" s="1"/>
  <c r="D40" i="1"/>
  <c r="V40" i="1" s="1"/>
  <c r="AA38" i="1"/>
  <c r="Z38" i="1"/>
  <c r="Y38" i="1"/>
  <c r="X38" i="1"/>
  <c r="W38" i="1"/>
  <c r="V38" i="1"/>
  <c r="U38" i="1"/>
  <c r="T38" i="1"/>
  <c r="S38" i="1"/>
  <c r="R38" i="1"/>
  <c r="Q38" i="1"/>
  <c r="P38" i="1"/>
  <c r="O38" i="1"/>
  <c r="N38" i="1"/>
  <c r="M38" i="1"/>
  <c r="L38" i="1"/>
  <c r="K38" i="1"/>
  <c r="J38" i="1"/>
  <c r="I38" i="1"/>
  <c r="H38" i="1"/>
  <c r="G38" i="1"/>
  <c r="F38" i="1"/>
  <c r="E38" i="1"/>
  <c r="D38" i="1"/>
  <c r="I33" i="1"/>
  <c r="I44" i="1" s="1"/>
  <c r="H33" i="1"/>
  <c r="H44" i="1" s="1"/>
  <c r="G33" i="1"/>
  <c r="G44" i="1" s="1"/>
  <c r="F33" i="1"/>
  <c r="F44" i="1" s="1"/>
  <c r="E33" i="1"/>
  <c r="E44" i="1" s="1"/>
  <c r="D33" i="1"/>
  <c r="I32" i="1"/>
  <c r="I43" i="1" s="1"/>
  <c r="H32" i="1"/>
  <c r="H43" i="1" s="1"/>
  <c r="G32" i="1"/>
  <c r="G43" i="1" s="1"/>
  <c r="F32" i="1"/>
  <c r="F43" i="1" s="1"/>
  <c r="E32" i="1"/>
  <c r="E43" i="1" s="1"/>
  <c r="D32" i="1"/>
  <c r="D43" i="1" s="1"/>
  <c r="I31" i="1"/>
  <c r="I42" i="1" s="1"/>
  <c r="H31" i="1"/>
  <c r="H42" i="1" s="1"/>
  <c r="G31" i="1"/>
  <c r="G42" i="1" s="1"/>
  <c r="F31" i="1"/>
  <c r="F42" i="1" s="1"/>
  <c r="E31" i="1"/>
  <c r="E42" i="1" s="1"/>
  <c r="D31" i="1"/>
  <c r="I30" i="1"/>
  <c r="I41" i="1" s="1"/>
  <c r="H30" i="1"/>
  <c r="H41" i="1" s="1"/>
  <c r="G30" i="1"/>
  <c r="G41" i="1" s="1"/>
  <c r="F30" i="1"/>
  <c r="F41" i="1" s="1"/>
  <c r="E30" i="1"/>
  <c r="E41" i="1" s="1"/>
  <c r="D30" i="1"/>
  <c r="D41" i="1" s="1"/>
  <c r="I29" i="1"/>
  <c r="I40" i="1" s="1"/>
  <c r="H29" i="1"/>
  <c r="H40" i="1" s="1"/>
  <c r="G29" i="1"/>
  <c r="G40" i="1" s="1"/>
  <c r="F29" i="1"/>
  <c r="F40" i="1" s="1"/>
  <c r="E29" i="1"/>
  <c r="E40" i="1" s="1"/>
  <c r="D29" i="1"/>
  <c r="I28" i="1"/>
  <c r="I39" i="1" s="1"/>
  <c r="H28" i="1"/>
  <c r="H39" i="1" s="1"/>
  <c r="G28" i="1"/>
  <c r="G39" i="1" s="1"/>
  <c r="F28" i="1"/>
  <c r="F39" i="1" s="1"/>
  <c r="E28" i="1"/>
  <c r="E39" i="1" s="1"/>
  <c r="D28" i="1"/>
  <c r="D39" i="1" s="1"/>
  <c r="F18" i="1"/>
  <c r="D18" i="1"/>
  <c r="F17" i="1"/>
  <c r="D17" i="1"/>
  <c r="F16" i="1"/>
  <c r="D16" i="1"/>
  <c r="F15" i="1"/>
  <c r="D15" i="1"/>
  <c r="D14" i="1"/>
  <c r="F14" i="1" s="1"/>
  <c r="D13" i="1"/>
  <c r="F13" i="1" s="1"/>
  <c r="S41" i="1" l="1"/>
  <c r="Y41" i="1"/>
  <c r="M41" i="1"/>
  <c r="S43" i="1"/>
  <c r="Y43" i="1"/>
  <c r="M43" i="1"/>
  <c r="AA43" i="1"/>
  <c r="O43" i="1"/>
  <c r="U43" i="1"/>
  <c r="Q42" i="1"/>
  <c r="W42" i="1"/>
  <c r="K42" i="1"/>
  <c r="R40" i="1"/>
  <c r="X40" i="1"/>
  <c r="L40" i="1"/>
  <c r="R42" i="1"/>
  <c r="X42" i="1"/>
  <c r="L42" i="1"/>
  <c r="R44" i="1"/>
  <c r="X44" i="1"/>
  <c r="L44" i="1"/>
  <c r="G45" i="1"/>
  <c r="S39" i="1"/>
  <c r="Y39" i="1"/>
  <c r="M39" i="1"/>
  <c r="Q44" i="1"/>
  <c r="W44" i="1"/>
  <c r="K44" i="1"/>
  <c r="S42" i="1"/>
  <c r="Y42" i="1"/>
  <c r="M42" i="1"/>
  <c r="S44" i="1"/>
  <c r="Y44" i="1"/>
  <c r="M44" i="1"/>
  <c r="T41" i="1"/>
  <c r="Z41" i="1"/>
  <c r="N41" i="1"/>
  <c r="O39" i="1"/>
  <c r="I45" i="1"/>
  <c r="U39" i="1"/>
  <c r="AA39" i="1"/>
  <c r="K40" i="1"/>
  <c r="W40" i="1"/>
  <c r="Q40" i="1"/>
  <c r="S40" i="1"/>
  <c r="Y40" i="1"/>
  <c r="M40" i="1"/>
  <c r="T40" i="1"/>
  <c r="Z40" i="1"/>
  <c r="N40" i="1"/>
  <c r="T42" i="1"/>
  <c r="Z42" i="1"/>
  <c r="N42" i="1"/>
  <c r="T44" i="1"/>
  <c r="Z44" i="1"/>
  <c r="N44" i="1"/>
  <c r="H45" i="1"/>
  <c r="T39" i="1"/>
  <c r="Z39" i="1"/>
  <c r="N39" i="1"/>
  <c r="AA41" i="1"/>
  <c r="U41" i="1"/>
  <c r="O41" i="1"/>
  <c r="AA40" i="1"/>
  <c r="O40" i="1"/>
  <c r="U40" i="1"/>
  <c r="AA42" i="1"/>
  <c r="O42" i="1"/>
  <c r="U42" i="1"/>
  <c r="AA44" i="1"/>
  <c r="U44" i="1"/>
  <c r="O44" i="1"/>
  <c r="E45" i="1"/>
  <c r="Q39" i="1"/>
  <c r="W39" i="1"/>
  <c r="K39" i="1"/>
  <c r="Q41" i="1"/>
  <c r="W41" i="1"/>
  <c r="K41" i="1"/>
  <c r="Q43" i="1"/>
  <c r="W43" i="1"/>
  <c r="K43" i="1"/>
  <c r="T43" i="1"/>
  <c r="Z43" i="1"/>
  <c r="N43" i="1"/>
  <c r="V39" i="1"/>
  <c r="J39" i="1"/>
  <c r="D45" i="1"/>
  <c r="P39" i="1"/>
  <c r="V41" i="1"/>
  <c r="J41" i="1"/>
  <c r="P41" i="1"/>
  <c r="P43" i="1"/>
  <c r="V43" i="1"/>
  <c r="J43" i="1"/>
  <c r="F45" i="1"/>
  <c r="R39" i="1"/>
  <c r="X39" i="1"/>
  <c r="L39" i="1"/>
  <c r="R41" i="1"/>
  <c r="X41" i="1"/>
  <c r="L41" i="1"/>
  <c r="R43" i="1"/>
  <c r="X43" i="1"/>
  <c r="L43" i="1"/>
  <c r="P40" i="1"/>
  <c r="P42" i="1"/>
  <c r="J40" i="1"/>
  <c r="J42" i="1"/>
  <c r="J44" i="1"/>
  <c r="V44" i="1"/>
</calcChain>
</file>

<file path=xl/sharedStrings.xml><?xml version="1.0" encoding="utf-8"?>
<sst xmlns="http://schemas.openxmlformats.org/spreadsheetml/2006/main" count="101" uniqueCount="68">
  <si>
    <t>＜別紙＞</t>
    <rPh sb="1" eb="3">
      <t>ベッシ</t>
    </rPh>
    <phoneticPr fontId="3"/>
  </si>
  <si>
    <t>野外講座下見交通費算出根拠</t>
    <rPh sb="0" eb="9">
      <t>ヤガイコウザシタミコウツウヒ</t>
    </rPh>
    <rPh sb="9" eb="11">
      <t>サンシュツ</t>
    </rPh>
    <rPh sb="11" eb="13">
      <t>コンキョ</t>
    </rPh>
    <phoneticPr fontId="3"/>
  </si>
  <si>
    <t>1.車提供代</t>
    <rPh sb="2" eb="3">
      <t>クルマ</t>
    </rPh>
    <rPh sb="3" eb="5">
      <t>テイキョウ</t>
    </rPh>
    <rPh sb="5" eb="6">
      <t>ダイ</t>
    </rPh>
    <phoneticPr fontId="3"/>
  </si>
  <si>
    <t>前提：</t>
    <rPh sb="0" eb="2">
      <t>ゼンテイ</t>
    </rPh>
    <phoneticPr fontId="3"/>
  </si>
  <si>
    <t>車両償却費は、2000cc車、1500cc車の2種類で概算算出</t>
    <rPh sb="0" eb="2">
      <t>シャリョウ</t>
    </rPh>
    <rPh sb="2" eb="4">
      <t>ショウキャク</t>
    </rPh>
    <rPh sb="4" eb="5">
      <t>ヒ</t>
    </rPh>
    <rPh sb="13" eb="14">
      <t>シャ</t>
    </rPh>
    <rPh sb="21" eb="22">
      <t>シャ</t>
    </rPh>
    <rPh sb="24" eb="26">
      <t>シュルイ</t>
    </rPh>
    <rPh sb="27" eb="29">
      <t>ガイサン</t>
    </rPh>
    <rPh sb="29" eb="31">
      <t>サンシュツ</t>
    </rPh>
    <phoneticPr fontId="3"/>
  </si>
  <si>
    <t>年間維持費は、保険（7万円）、車検（4万円）、税金（4万円）、計15万円と仮定</t>
    <rPh sb="0" eb="2">
      <t>ネンカン</t>
    </rPh>
    <rPh sb="2" eb="5">
      <t>イジヒ</t>
    </rPh>
    <rPh sb="4" eb="5">
      <t>ヒ</t>
    </rPh>
    <rPh sb="7" eb="9">
      <t>ホケン</t>
    </rPh>
    <rPh sb="11" eb="13">
      <t>マンエン</t>
    </rPh>
    <rPh sb="15" eb="17">
      <t>シャケン</t>
    </rPh>
    <rPh sb="19" eb="21">
      <t>マンエン</t>
    </rPh>
    <rPh sb="23" eb="25">
      <t>ゼイキン</t>
    </rPh>
    <rPh sb="27" eb="29">
      <t>マンエン</t>
    </rPh>
    <rPh sb="31" eb="32">
      <t>ケイ</t>
    </rPh>
    <rPh sb="34" eb="36">
      <t>マンエン</t>
    </rPh>
    <rPh sb="37" eb="39">
      <t>カテイ</t>
    </rPh>
    <phoneticPr fontId="3"/>
  </si>
  <si>
    <t>車両償却費</t>
    <phoneticPr fontId="3"/>
  </si>
  <si>
    <t>排気量</t>
    <rPh sb="0" eb="3">
      <t>ハイキリョウ</t>
    </rPh>
    <phoneticPr fontId="3"/>
  </si>
  <si>
    <t>車両価格</t>
    <rPh sb="0" eb="2">
      <t>シャリョウ</t>
    </rPh>
    <rPh sb="2" eb="4">
      <t>カカク</t>
    </rPh>
    <phoneticPr fontId="3"/>
  </si>
  <si>
    <t>耐久距離</t>
    <rPh sb="0" eb="2">
      <t>タイキュウ</t>
    </rPh>
    <rPh sb="2" eb="4">
      <t>キョリ</t>
    </rPh>
    <phoneticPr fontId="3"/>
  </si>
  <si>
    <t>キロ単価</t>
    <rPh sb="2" eb="4">
      <t>タンカ</t>
    </rPh>
    <phoneticPr fontId="3"/>
  </si>
  <si>
    <t>平均キロ単価</t>
    <rPh sb="0" eb="2">
      <t>ヘイキン</t>
    </rPh>
    <rPh sb="4" eb="6">
      <t>タンカ</t>
    </rPh>
    <phoneticPr fontId="3"/>
  </si>
  <si>
    <t>2000ｃｃ相当</t>
    <rPh sb="6" eb="8">
      <t>ソウトウ</t>
    </rPh>
    <phoneticPr fontId="3"/>
  </si>
  <si>
    <t>350万</t>
    <rPh sb="3" eb="4">
      <t>マン</t>
    </rPh>
    <phoneticPr fontId="3"/>
  </si>
  <si>
    <t>20万ｋｍ</t>
    <rPh sb="2" eb="3">
      <t>マン</t>
    </rPh>
    <phoneticPr fontId="3"/>
  </si>
  <si>
    <t>17.5円/ｋｍ</t>
    <rPh sb="4" eb="5">
      <t>エン</t>
    </rPh>
    <phoneticPr fontId="3"/>
  </si>
  <si>
    <t>円/ｋｍ</t>
  </si>
  <si>
    <t>1500ｃｃ相当</t>
    <rPh sb="6" eb="8">
      <t>ソウトウ</t>
    </rPh>
    <phoneticPr fontId="3"/>
  </si>
  <si>
    <t>250万</t>
    <rPh sb="3" eb="4">
      <t>マン</t>
    </rPh>
    <phoneticPr fontId="3"/>
  </si>
  <si>
    <t>15万ｋｍ</t>
    <rPh sb="2" eb="3">
      <t>マン</t>
    </rPh>
    <phoneticPr fontId="3"/>
  </si>
  <si>
    <t>16.7円/ｋｍ</t>
    <rPh sb="4" eb="5">
      <t>エン</t>
    </rPh>
    <phoneticPr fontId="3"/>
  </si>
  <si>
    <t>維持費</t>
    <rPh sb="0" eb="3">
      <t>イジヒ</t>
    </rPh>
    <phoneticPr fontId="3"/>
  </si>
  <si>
    <t>１５万/年</t>
    <rPh sb="2" eb="3">
      <t>マン</t>
    </rPh>
    <rPh sb="4" eb="5">
      <t>ネン</t>
    </rPh>
    <phoneticPr fontId="3"/>
  </si>
  <si>
    <t>４００円/日</t>
    <rPh sb="3" eb="4">
      <t>エン</t>
    </rPh>
    <rPh sb="5" eb="6">
      <t>ヒ</t>
    </rPh>
    <phoneticPr fontId="3"/>
  </si>
  <si>
    <t>従来の案</t>
    <rPh sb="0" eb="2">
      <t>ジュウライ</t>
    </rPh>
    <rPh sb="3" eb="4">
      <t>アン</t>
    </rPh>
    <phoneticPr fontId="7"/>
  </si>
  <si>
    <t>走行距離
ｋｍ</t>
    <rPh sb="0" eb="2">
      <t>ソウコウ</t>
    </rPh>
    <rPh sb="2" eb="4">
      <t>キョリ</t>
    </rPh>
    <phoneticPr fontId="3"/>
  </si>
  <si>
    <t>車両償却費</t>
    <rPh sb="0" eb="2">
      <t>シャリョウ</t>
    </rPh>
    <rPh sb="2" eb="4">
      <t>ショウキャク</t>
    </rPh>
    <rPh sb="4" eb="5">
      <t>ヒ</t>
    </rPh>
    <phoneticPr fontId="3"/>
  </si>
  <si>
    <t>維持費
（1日）</t>
    <rPh sb="0" eb="3">
      <t>イジヒ</t>
    </rPh>
    <rPh sb="6" eb="7">
      <t>ニチ</t>
    </rPh>
    <phoneticPr fontId="3"/>
  </si>
  <si>
    <t>合計</t>
    <rPh sb="0" eb="2">
      <t>ゴウケイ</t>
    </rPh>
    <phoneticPr fontId="3"/>
  </si>
  <si>
    <t>提案（A)</t>
    <phoneticPr fontId="3"/>
  </si>
  <si>
    <t>走行距離ｋｍ</t>
    <rPh sb="0" eb="2">
      <t>ソウコウ</t>
    </rPh>
    <rPh sb="2" eb="4">
      <t>キョリ</t>
    </rPh>
    <phoneticPr fontId="3"/>
  </si>
  <si>
    <t>提案（A)</t>
  </si>
  <si>
    <t>2.ガソリン代</t>
    <rPh sb="6" eb="7">
      <t>ダイ</t>
    </rPh>
    <phoneticPr fontId="3"/>
  </si>
  <si>
    <t>2000cc、1500ccクラス2種類で概算算出</t>
    <rPh sb="17" eb="19">
      <t>シュルイ</t>
    </rPh>
    <rPh sb="20" eb="22">
      <t>ガイサン</t>
    </rPh>
    <rPh sb="22" eb="24">
      <t>サンシュツ</t>
    </rPh>
    <phoneticPr fontId="3"/>
  </si>
  <si>
    <t>燃費：</t>
    <rPh sb="0" eb="2">
      <t>ネンピ</t>
    </rPh>
    <phoneticPr fontId="3"/>
  </si>
  <si>
    <t>ｋｍ/ｌ</t>
  </si>
  <si>
    <t>平均燃費：</t>
    <rPh sb="0" eb="4">
      <t>ヘイキンネンピ</t>
    </rPh>
    <phoneticPr fontId="3"/>
  </si>
  <si>
    <t>ガソリン代（円/ｌ）</t>
    <rPh sb="4" eb="5">
      <t>ダイ</t>
    </rPh>
    <phoneticPr fontId="3"/>
  </si>
  <si>
    <t>3.総コスト＝車提供代（減価償却+保険等維持費）+ガソリン代</t>
    <rPh sb="2" eb="3">
      <t>ソウ</t>
    </rPh>
    <rPh sb="7" eb="8">
      <t>クルマ</t>
    </rPh>
    <rPh sb="8" eb="10">
      <t>テイキョウ</t>
    </rPh>
    <rPh sb="10" eb="11">
      <t>ダイ</t>
    </rPh>
    <rPh sb="12" eb="14">
      <t>ゲンカ</t>
    </rPh>
    <rPh sb="14" eb="16">
      <t>ショウキャク</t>
    </rPh>
    <rPh sb="17" eb="19">
      <t>ホケン</t>
    </rPh>
    <rPh sb="19" eb="20">
      <t>トウ</t>
    </rPh>
    <rPh sb="20" eb="23">
      <t>イジヒ</t>
    </rPh>
    <rPh sb="29" eb="30">
      <t>ダイ</t>
    </rPh>
    <phoneticPr fontId="3"/>
  </si>
  <si>
    <t>1人当たりコスト</t>
    <rPh sb="1" eb="2">
      <t>ニン</t>
    </rPh>
    <rPh sb="2" eb="3">
      <t>ア</t>
    </rPh>
    <phoneticPr fontId="3"/>
  </si>
  <si>
    <t>総コスト（A）+（ガソリン代）</t>
    <rPh sb="0" eb="1">
      <t>ソウ</t>
    </rPh>
    <rPh sb="13" eb="14">
      <t>ダイ</t>
    </rPh>
    <phoneticPr fontId="3"/>
  </si>
  <si>
    <t>2人乗車</t>
    <rPh sb="1" eb="2">
      <t>ニン</t>
    </rPh>
    <rPh sb="2" eb="4">
      <t>ジョウシャ</t>
    </rPh>
    <phoneticPr fontId="3"/>
  </si>
  <si>
    <t>3人乗車</t>
    <rPh sb="1" eb="2">
      <t>ニン</t>
    </rPh>
    <rPh sb="2" eb="4">
      <t>ジョウシャ</t>
    </rPh>
    <phoneticPr fontId="3"/>
  </si>
  <si>
    <t>4人乗車</t>
    <rPh sb="1" eb="2">
      <t>ニン</t>
    </rPh>
    <rPh sb="2" eb="4">
      <t>ジョウシャ</t>
    </rPh>
    <phoneticPr fontId="3"/>
  </si>
  <si>
    <t>平均費用/Km</t>
    <rPh sb="0" eb="2">
      <t>ヘイキン</t>
    </rPh>
    <rPh sb="2" eb="4">
      <t>ヒヨウ</t>
    </rPh>
    <phoneticPr fontId="3"/>
  </si>
  <si>
    <t>従来の金額</t>
    <rPh sb="0" eb="2">
      <t>ジュウライ</t>
    </rPh>
    <rPh sb="3" eb="5">
      <t>キンガク</t>
    </rPh>
    <phoneticPr fontId="7"/>
  </si>
  <si>
    <t>走行距離
Km</t>
    <rPh sb="0" eb="2">
      <t>ソウコウ</t>
    </rPh>
    <rPh sb="2" eb="4">
      <t>キョリ</t>
    </rPh>
    <phoneticPr fontId="3"/>
  </si>
  <si>
    <t>一人当たり支給額</t>
    <rPh sb="0" eb="2">
      <t>ヒトリ</t>
    </rPh>
    <rPh sb="2" eb="3">
      <t>ア</t>
    </rPh>
    <rPh sb="5" eb="7">
      <t>シキュウ</t>
    </rPh>
    <rPh sb="7" eb="8">
      <t>ガク</t>
    </rPh>
    <phoneticPr fontId="3"/>
  </si>
  <si>
    <t>〜200</t>
    <phoneticPr fontId="3"/>
  </si>
  <si>
    <t>2,000円</t>
    <rPh sb="5" eb="6">
      <t>エン</t>
    </rPh>
    <phoneticPr fontId="3"/>
  </si>
  <si>
    <t>1,000円</t>
    <rPh sb="5" eb="6">
      <t>エン</t>
    </rPh>
    <phoneticPr fontId="3"/>
  </si>
  <si>
    <t>200～300</t>
    <phoneticPr fontId="3"/>
  </si>
  <si>
    <t>2,500円</t>
    <rPh sb="5" eb="6">
      <t>エン</t>
    </rPh>
    <phoneticPr fontId="3"/>
  </si>
  <si>
    <t>1,500円</t>
    <rPh sb="5" eb="6">
      <t>エン</t>
    </rPh>
    <phoneticPr fontId="3"/>
  </si>
  <si>
    <t>300～400</t>
    <phoneticPr fontId="3"/>
  </si>
  <si>
    <t>3,500円</t>
    <rPh sb="5" eb="6">
      <t>エン</t>
    </rPh>
    <phoneticPr fontId="7"/>
  </si>
  <si>
    <t>この金額を規程に記載</t>
    <rPh sb="2" eb="4">
      <t>キンガク</t>
    </rPh>
    <rPh sb="5" eb="7">
      <t>キテイ</t>
    </rPh>
    <rPh sb="8" eb="10">
      <t>キサイ</t>
    </rPh>
    <phoneticPr fontId="3"/>
  </si>
  <si>
    <t>400～500</t>
    <phoneticPr fontId="3"/>
  </si>
  <si>
    <t>4,000円</t>
    <rPh sb="5" eb="6">
      <t>エン</t>
    </rPh>
    <phoneticPr fontId="3"/>
  </si>
  <si>
    <t>500～600</t>
    <phoneticPr fontId="3"/>
  </si>
  <si>
    <t>5,000円</t>
    <rPh sb="5" eb="6">
      <t>エン</t>
    </rPh>
    <phoneticPr fontId="3"/>
  </si>
  <si>
    <t>500～</t>
    <phoneticPr fontId="3"/>
  </si>
  <si>
    <t>3,000円</t>
    <rPh sb="5" eb="6">
      <t>エン</t>
    </rPh>
    <phoneticPr fontId="3"/>
  </si>
  <si>
    <t>5.同乗者は、車提供者に対して、以下の金額を支払う</t>
    <rPh sb="2" eb="4">
      <t>ドウジョウ</t>
    </rPh>
    <rPh sb="4" eb="5">
      <t>シャ</t>
    </rPh>
    <rPh sb="7" eb="8">
      <t>クルマ</t>
    </rPh>
    <rPh sb="8" eb="11">
      <t>テイキョウシャ</t>
    </rPh>
    <rPh sb="12" eb="13">
      <t>タイ</t>
    </rPh>
    <rPh sb="16" eb="18">
      <t>イカ</t>
    </rPh>
    <rPh sb="19" eb="21">
      <t>キンガク</t>
    </rPh>
    <rPh sb="22" eb="24">
      <t>シハラ</t>
    </rPh>
    <phoneticPr fontId="3"/>
  </si>
  <si>
    <t>走行距離
Kｍ</t>
    <rPh sb="0" eb="2">
      <t>ソウコウ</t>
    </rPh>
    <rPh sb="2" eb="4">
      <t>キョリ</t>
    </rPh>
    <phoneticPr fontId="3"/>
  </si>
  <si>
    <t>3人乗車</t>
    <rPh sb="1" eb="4">
      <t>ニンジョウシャ</t>
    </rPh>
    <phoneticPr fontId="7"/>
  </si>
  <si>
    <t>4人乗車</t>
    <rPh sb="1" eb="4">
      <t>ニンジョウシャ</t>
    </rPh>
    <phoneticPr fontId="7"/>
  </si>
  <si>
    <t>4.FICからの交通費としては、原則として3人～4人乗車時の車提供者に対する支払額を目安として以下の通りとする</t>
    <rPh sb="8" eb="11">
      <t>コウツウヒ</t>
    </rPh>
    <rPh sb="16" eb="18">
      <t>ゲンソク</t>
    </rPh>
    <rPh sb="22" eb="23">
      <t>ニン</t>
    </rPh>
    <rPh sb="25" eb="26">
      <t>ニン</t>
    </rPh>
    <rPh sb="26" eb="28">
      <t>ジョウシャ</t>
    </rPh>
    <rPh sb="28" eb="29">
      <t>ジ</t>
    </rPh>
    <rPh sb="30" eb="31">
      <t>クルマ</t>
    </rPh>
    <rPh sb="31" eb="34">
      <t>テイキョウシャ</t>
    </rPh>
    <rPh sb="35" eb="36">
      <t>タイ</t>
    </rPh>
    <rPh sb="38" eb="40">
      <t>シハラ</t>
    </rPh>
    <rPh sb="40" eb="41">
      <t>ガク</t>
    </rPh>
    <rPh sb="42" eb="44">
      <t>メヤス</t>
    </rPh>
    <rPh sb="47" eb="49">
      <t>イカ</t>
    </rPh>
    <rPh sb="50" eb="51">
      <t>トオ</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</si>
</sst>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 #,##0_ ;_ * \-#,##0_ ;_ * &quot;-&quot;_ ;_ @_ "/>
    <numFmt numFmtId="176" formatCode="_ * #,##0_ ;_ * \-#,##0_ ;_ * &quot;-&quot;??_ ;_ @_ "/>
  </numFmts>
  <fonts count="11" x14ac:knownFonts="1">
    <font>
      <sz val="11"/>
      <color theme="1"/>
      <name val="游ゴシック"/>
      <family val="2"/>
      <charset val="128"/>
      <scheme val="minor"/>
    </font>
    <font>
      <b/>
      <sz val="14"/>
      <color theme="1"/>
      <name val="游ゴシック"/>
      <family val="3"/>
      <charset val="128"/>
      <scheme val="minor"/>
    </font>
    <font>
      <sz val="6"/>
      <name val="游ゴシック"/>
      <family val="2"/>
      <charset val="128"/>
      <scheme val="minor"/>
    </font>
    <font>
      <sz val="6"/>
      <name val="ＭＳ Ｐゴシック"/>
      <family val="3"/>
      <charset val="128"/>
    </font>
    <font>
      <sz val="14"/>
      <color theme="1"/>
      <name val="游ゴシック"/>
      <family val="3"/>
      <charset val="128"/>
      <scheme val="minor"/>
    </font>
    <font>
      <b/>
      <sz val="11"/>
      <color theme="1"/>
      <name val="游ゴシック"/>
      <family val="3"/>
      <charset val="128"/>
      <scheme val="minor"/>
    </font>
    <font>
      <sz val="11"/>
      <name val="游ゴシック"/>
      <family val="3"/>
      <charset val="128"/>
      <scheme val="minor"/>
    </font>
    <font>
      <sz val="6"/>
      <name val="游ゴシック"/>
      <family val="3"/>
      <charset val="128"/>
      <scheme val="minor"/>
    </font>
    <font>
      <b/>
      <sz val="11"/>
      <color rgb="FFFF0000"/>
      <name val="游ゴシック"/>
      <family val="3"/>
      <charset val="128"/>
      <scheme val="minor"/>
    </font>
    <font>
      <sz val="10"/>
      <color theme="1"/>
      <name val="游ゴシック"/>
      <family val="3"/>
      <charset val="128"/>
      <scheme val="minor"/>
    </font>
    <font>
      <b/>
      <sz val="12"/>
      <color theme="1"/>
      <name val="游ゴシック"/>
      <family val="3"/>
      <charset val="128"/>
      <scheme val="minor"/>
    </font>
  </fonts>
  <fills count="4">
    <fill>
      <patternFill patternType="none"/>
    </fill>
    <fill>
      <patternFill patternType="gray125"/>
    </fill>
    <fill>
      <patternFill patternType="solid">
        <fgColor rgb="FFFFFF00"/>
        <bgColor indexed="64"/>
      </patternFill>
    </fill>
    <fill>
      <patternFill patternType="solid">
        <fgColor rgb="FF92D050"/>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82">
    <xf numFmtId="0" fontId="0" fillId="0" borderId="0" xfId="0">
      <alignment vertical="center"/>
    </xf>
    <xf numFmtId="0" fontId="1" fillId="0" borderId="0" xfId="0" applyFont="1">
      <alignment vertical="center"/>
    </xf>
    <xf numFmtId="0" fontId="1" fillId="0" borderId="1" xfId="0" applyFont="1" applyBorder="1">
      <alignment vertical="center"/>
    </xf>
    <xf numFmtId="0" fontId="4" fillId="0" borderId="1" xfId="0" applyFont="1" applyBorder="1">
      <alignment vertical="center"/>
    </xf>
    <xf numFmtId="0" fontId="0" fillId="0" borderId="1" xfId="0" applyBorder="1">
      <alignment vertical="center"/>
    </xf>
    <xf numFmtId="0" fontId="4" fillId="0" borderId="0" xfId="0" applyFont="1">
      <alignment vertical="center"/>
    </xf>
    <xf numFmtId="0" fontId="5" fillId="0" borderId="0" xfId="0" applyFont="1">
      <alignment vertical="center"/>
    </xf>
    <xf numFmtId="0" fontId="0" fillId="0" borderId="0" xfId="0" applyAlignment="1">
      <alignment horizontal="right" vertical="center"/>
    </xf>
    <xf numFmtId="0" fontId="6" fillId="0" borderId="0" xfId="0" applyFont="1">
      <alignment vertical="center"/>
    </xf>
    <xf numFmtId="0" fontId="0" fillId="0" borderId="2" xfId="0"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8" fillId="0" borderId="0" xfId="0" applyFont="1" applyAlignment="1">
      <alignment horizontal="left" vertical="center"/>
    </xf>
    <xf numFmtId="0" fontId="0" fillId="0" borderId="2" xfId="0" applyBorder="1">
      <alignment vertical="center"/>
    </xf>
    <xf numFmtId="41" fontId="0" fillId="0" borderId="2" xfId="0" applyNumberFormat="1" applyBorder="1">
      <alignment vertical="center"/>
    </xf>
    <xf numFmtId="41" fontId="0" fillId="2" borderId="2" xfId="0" applyNumberFormat="1" applyFill="1" applyBorder="1">
      <alignment vertical="center"/>
    </xf>
    <xf numFmtId="0" fontId="0" fillId="2" borderId="2" xfId="0" applyFill="1" applyBorder="1">
      <alignment vertical="center"/>
    </xf>
    <xf numFmtId="38" fontId="0" fillId="0" borderId="2" xfId="0" applyNumberFormat="1" applyBorder="1">
      <alignment vertical="center"/>
    </xf>
    <xf numFmtId="38" fontId="0" fillId="2" borderId="2" xfId="0" applyNumberFormat="1" applyFill="1" applyBorder="1">
      <alignment vertical="center"/>
    </xf>
    <xf numFmtId="0" fontId="0" fillId="0" borderId="14" xfId="0" applyBorder="1">
      <alignment vertical="center"/>
    </xf>
    <xf numFmtId="0" fontId="0" fillId="0" borderId="15" xfId="0" applyBorder="1">
      <alignment vertical="center"/>
    </xf>
    <xf numFmtId="0" fontId="0" fillId="0" borderId="16" xfId="0" applyBorder="1">
      <alignment vertical="center"/>
    </xf>
    <xf numFmtId="38" fontId="0" fillId="0" borderId="0" xfId="0" applyNumberFormat="1">
      <alignment vertical="center"/>
    </xf>
    <xf numFmtId="0" fontId="0" fillId="0" borderId="2" xfId="0" applyBorder="1" applyAlignment="1">
      <alignment horizontal="right" vertical="center"/>
    </xf>
    <xf numFmtId="0" fontId="0" fillId="3" borderId="2" xfId="0" applyFill="1" applyBorder="1" applyAlignment="1">
      <alignment horizontal="right" vertical="center"/>
    </xf>
    <xf numFmtId="41" fontId="0" fillId="3" borderId="2" xfId="0" applyNumberFormat="1" applyFill="1" applyBorder="1">
      <alignment vertical="center"/>
    </xf>
    <xf numFmtId="0" fontId="9" fillId="2" borderId="2" xfId="0" applyFont="1" applyFill="1" applyBorder="1">
      <alignment vertical="center"/>
    </xf>
    <xf numFmtId="176" fontId="0" fillId="2" borderId="2" xfId="0" applyNumberFormat="1" applyFill="1" applyBorder="1">
      <alignment vertical="center"/>
    </xf>
    <xf numFmtId="176" fontId="0" fillId="3" borderId="2" xfId="0" applyNumberFormat="1" applyFill="1" applyBorder="1">
      <alignment vertical="center"/>
    </xf>
    <xf numFmtId="41" fontId="0" fillId="0" borderId="0" xfId="0" applyNumberFormat="1">
      <alignment vertical="center"/>
    </xf>
    <xf numFmtId="0" fontId="5" fillId="0" borderId="2" xfId="0" applyFont="1" applyBorder="1" applyAlignment="1">
      <alignment horizontal="center" vertical="center" wrapText="1"/>
    </xf>
    <xf numFmtId="41" fontId="0" fillId="0" borderId="11" xfId="0" applyNumberFormat="1" applyBorder="1">
      <alignment vertical="center"/>
    </xf>
    <xf numFmtId="0" fontId="5" fillId="0" borderId="0" xfId="0" applyFont="1" applyAlignment="1">
      <alignment horizontal="center" vertical="center"/>
    </xf>
    <xf numFmtId="0" fontId="5" fillId="0" borderId="0" xfId="0" applyFont="1" applyAlignment="1">
      <alignment horizontal="center" vertical="center" wrapText="1"/>
    </xf>
    <xf numFmtId="41" fontId="5" fillId="0" borderId="0" xfId="0" applyNumberFormat="1" applyFont="1">
      <alignment vertical="center"/>
    </xf>
    <xf numFmtId="0" fontId="0" fillId="0" borderId="2" xfId="0" applyBorder="1" applyAlignment="1">
      <alignment horizontal="center" vertical="center"/>
    </xf>
    <xf numFmtId="0" fontId="0" fillId="0" borderId="3" xfId="0" applyBorder="1" applyAlignment="1">
      <alignment horizontal="right" vertical="center"/>
    </xf>
    <xf numFmtId="0" fontId="0" fillId="0" borderId="5" xfId="0" applyBorder="1" applyAlignment="1">
      <alignment horizontal="right" vertical="center"/>
    </xf>
    <xf numFmtId="0" fontId="0" fillId="0" borderId="4" xfId="0" applyBorder="1" applyAlignment="1">
      <alignment horizontal="left" vertical="center"/>
    </xf>
    <xf numFmtId="0" fontId="0" fillId="0" borderId="6" xfId="0" applyBorder="1" applyAlignment="1">
      <alignment horizontal="left" vertical="center"/>
    </xf>
    <xf numFmtId="0" fontId="5" fillId="0" borderId="8" xfId="0" applyFont="1" applyBorder="1" applyAlignment="1">
      <alignment horizontal="center" vertical="center"/>
    </xf>
    <xf numFmtId="0" fontId="0" fillId="2" borderId="2" xfId="0" applyFill="1"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xf>
    <xf numFmtId="0" fontId="0" fillId="0" borderId="3" xfId="0" applyBorder="1" applyAlignment="1">
      <alignment horizontal="center" vertical="center"/>
    </xf>
    <xf numFmtId="0" fontId="0" fillId="0" borderId="17" xfId="0" applyBorder="1" applyAlignment="1">
      <alignment horizontal="center" vertical="center"/>
    </xf>
    <xf numFmtId="0" fontId="0" fillId="0" borderId="4" xfId="0" applyBorder="1" applyAlignment="1">
      <alignment horizontal="center" vertical="center"/>
    </xf>
    <xf numFmtId="0" fontId="6" fillId="0" borderId="2" xfId="0" applyFont="1" applyBorder="1" applyAlignment="1">
      <alignment horizontal="right" vertical="center"/>
    </xf>
    <xf numFmtId="0" fontId="0" fillId="0" borderId="2" xfId="0" applyBorder="1" applyAlignment="1">
      <alignment horizontal="center" vertical="center" wrapText="1"/>
    </xf>
    <xf numFmtId="0" fontId="0" fillId="2" borderId="12" xfId="0" applyFill="1" applyBorder="1" applyAlignment="1">
      <alignment horizontal="center" vertical="center" wrapText="1"/>
    </xf>
    <xf numFmtId="0" fontId="0" fillId="2" borderId="13" xfId="0" applyFill="1" applyBorder="1" applyAlignment="1">
      <alignment horizontal="center" vertical="center"/>
    </xf>
    <xf numFmtId="0" fontId="0" fillId="0" borderId="3" xfId="0" applyBorder="1" applyAlignment="1">
      <alignment horizontal="center" vertical="center" wrapText="1"/>
    </xf>
    <xf numFmtId="0" fontId="0" fillId="0" borderId="17" xfId="0" applyBorder="1" applyAlignment="1">
      <alignment horizontal="center" vertical="center" wrapText="1"/>
    </xf>
    <xf numFmtId="0" fontId="0" fillId="0" borderId="4" xfId="0" applyBorder="1" applyAlignment="1">
      <alignment horizontal="center" vertical="center" wrapText="1"/>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0" fillId="2" borderId="18" xfId="0" applyFill="1" applyBorder="1" applyAlignment="1">
      <alignment horizontal="center" vertical="center"/>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10" fillId="0" borderId="8" xfId="0" applyFont="1" applyBorder="1" applyAlignment="1">
      <alignment horizontal="center" vertical="center"/>
    </xf>
    <xf numFmtId="0" fontId="5" fillId="2" borderId="2" xfId="0" applyFont="1" applyFill="1" applyBorder="1" applyAlignment="1">
      <alignment horizontal="center" vertical="center"/>
    </xf>
    <xf numFmtId="0" fontId="5" fillId="0" borderId="2" xfId="0" applyFont="1" applyBorder="1" applyAlignment="1">
      <alignment horizontal="center" vertical="center" wrapText="1"/>
    </xf>
    <xf numFmtId="0" fontId="5" fillId="2" borderId="2" xfId="0" applyFont="1" applyFill="1" applyBorder="1" applyAlignment="1">
      <alignment horizontal="center" vertical="center" wrapText="1"/>
    </xf>
    <xf numFmtId="41" fontId="0" fillId="2" borderId="18" xfId="0" applyNumberFormat="1" applyFill="1" applyBorder="1" applyAlignment="1">
      <alignment horizontal="center" vertical="center"/>
    </xf>
    <xf numFmtId="41" fontId="0" fillId="2" borderId="20" xfId="0" applyNumberFormat="1" applyFill="1" applyBorder="1" applyAlignment="1">
      <alignment horizontal="center" vertical="center"/>
    </xf>
    <xf numFmtId="41" fontId="5" fillId="2" borderId="12" xfId="0" applyNumberFormat="1" applyFont="1" applyFill="1" applyBorder="1" applyAlignment="1">
      <alignment horizontal="center" vertical="center" wrapText="1"/>
    </xf>
    <xf numFmtId="41" fontId="5" fillId="2" borderId="13" xfId="0" applyNumberFormat="1" applyFont="1" applyFill="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41" fontId="5" fillId="2" borderId="12" xfId="0" applyNumberFormat="1" applyFont="1" applyFill="1" applyBorder="1" applyAlignment="1">
      <alignment horizontal="center" vertical="center"/>
    </xf>
    <xf numFmtId="41" fontId="5" fillId="2" borderId="13" xfId="0" applyNumberFormat="1" applyFont="1" applyFill="1" applyBorder="1" applyAlignment="1">
      <alignment horizontal="center" vertical="center"/>
    </xf>
    <xf numFmtId="41" fontId="5" fillId="2" borderId="2" xfId="0" applyNumberFormat="1" applyFont="1" applyFill="1" applyBorder="1" applyAlignment="1">
      <alignment horizontal="center" vertical="center"/>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276225</xdr:colOff>
      <xdr:row>50</xdr:row>
      <xdr:rowOff>142875</xdr:rowOff>
    </xdr:from>
    <xdr:to>
      <xdr:col>5</xdr:col>
      <xdr:colOff>561975</xdr:colOff>
      <xdr:row>52</xdr:row>
      <xdr:rowOff>57150</xdr:rowOff>
    </xdr:to>
    <xdr:sp macro="" textlink="">
      <xdr:nvSpPr>
        <xdr:cNvPr id="2" name="矢印: 右 1">
          <a:extLst>
            <a:ext uri="{FF2B5EF4-FFF2-40B4-BE49-F238E27FC236}">
              <a16:creationId xmlns:a16="http://schemas.microsoft.com/office/drawing/2014/main" id="{2E89D02B-C5DC-4C05-8E52-2C94E77C0D6A}"/>
            </a:ext>
          </a:extLst>
        </xdr:cNvPr>
        <xdr:cNvSpPr/>
      </xdr:nvSpPr>
      <xdr:spPr>
        <a:xfrm>
          <a:off x="3619500" y="9020175"/>
          <a:ext cx="285750" cy="25717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CD0C30-6953-45B7-AE92-85B4312E83E1}">
  <dimension ref="A1:AA66"/>
  <sheetViews>
    <sheetView tabSelected="1" topLeftCell="A34" workbookViewId="0">
      <selection activeCell="I61" sqref="I61"/>
    </sheetView>
  </sheetViews>
  <sheetFormatPr defaultRowHeight="18.75" x14ac:dyDescent="0.4"/>
  <cols>
    <col min="1" max="1" width="4.5" customWidth="1"/>
    <col min="3" max="9" width="10.125" customWidth="1"/>
    <col min="10" max="11" width="6.75" customWidth="1"/>
    <col min="12" max="12" width="8.125" customWidth="1"/>
    <col min="13" max="27" width="6.75" customWidth="1"/>
  </cols>
  <sheetData>
    <row r="1" spans="1:19" ht="24" x14ac:dyDescent="0.4">
      <c r="A1" s="1" t="s">
        <v>0</v>
      </c>
      <c r="C1" s="2" t="s">
        <v>1</v>
      </c>
      <c r="D1" s="3"/>
      <c r="E1" s="3"/>
      <c r="F1" s="4"/>
    </row>
    <row r="2" spans="1:19" ht="24" x14ac:dyDescent="0.4">
      <c r="I2" s="1"/>
      <c r="J2" s="5"/>
      <c r="K2" s="5"/>
    </row>
    <row r="3" spans="1:19" x14ac:dyDescent="0.4">
      <c r="A3" s="6" t="s">
        <v>2</v>
      </c>
    </row>
    <row r="4" spans="1:19" x14ac:dyDescent="0.4">
      <c r="B4" s="7" t="s">
        <v>3</v>
      </c>
      <c r="C4" s="8" t="s">
        <v>4</v>
      </c>
      <c r="D4" s="8"/>
      <c r="E4" s="8"/>
      <c r="F4" s="8"/>
      <c r="G4" s="8"/>
    </row>
    <row r="5" spans="1:19" x14ac:dyDescent="0.4">
      <c r="B5" s="7"/>
      <c r="C5" s="8" t="s">
        <v>5</v>
      </c>
      <c r="D5" s="8"/>
      <c r="E5" s="8"/>
      <c r="F5" s="8"/>
      <c r="G5" s="8"/>
    </row>
    <row r="6" spans="1:19" x14ac:dyDescent="0.4">
      <c r="C6" s="40" t="s">
        <v>6</v>
      </c>
      <c r="D6" s="9" t="s">
        <v>7</v>
      </c>
      <c r="E6" s="9" t="s">
        <v>8</v>
      </c>
      <c r="F6" s="9" t="s">
        <v>9</v>
      </c>
      <c r="G6" s="9" t="s">
        <v>10</v>
      </c>
      <c r="H6" s="40" t="s">
        <v>11</v>
      </c>
      <c r="I6" s="40"/>
      <c r="J6" s="10"/>
    </row>
    <row r="7" spans="1:19" x14ac:dyDescent="0.4">
      <c r="C7" s="40"/>
      <c r="D7" s="9" t="s">
        <v>12</v>
      </c>
      <c r="E7" s="9" t="s">
        <v>13</v>
      </c>
      <c r="F7" s="9" t="s">
        <v>14</v>
      </c>
      <c r="G7" s="9" t="s">
        <v>15</v>
      </c>
      <c r="H7" s="41">
        <v>17.100000000000001</v>
      </c>
      <c r="I7" s="43" t="s">
        <v>16</v>
      </c>
      <c r="J7" s="11"/>
    </row>
    <row r="8" spans="1:19" ht="19.5" thickBot="1" x14ac:dyDescent="0.45">
      <c r="C8" s="40"/>
      <c r="D8" s="9" t="s">
        <v>17</v>
      </c>
      <c r="E8" s="9" t="s">
        <v>18</v>
      </c>
      <c r="F8" s="9" t="s">
        <v>19</v>
      </c>
      <c r="G8" s="9" t="s">
        <v>20</v>
      </c>
      <c r="H8" s="42"/>
      <c r="I8" s="44"/>
      <c r="J8" s="11"/>
    </row>
    <row r="9" spans="1:19" x14ac:dyDescent="0.4">
      <c r="C9" s="9" t="s">
        <v>21</v>
      </c>
      <c r="D9" s="9" t="s">
        <v>22</v>
      </c>
      <c r="E9" s="9" t="s">
        <v>23</v>
      </c>
      <c r="F9" s="10"/>
      <c r="G9" s="10"/>
      <c r="M9" s="12"/>
      <c r="N9" s="13"/>
      <c r="O9" s="45" t="s">
        <v>24</v>
      </c>
      <c r="P9" s="45"/>
      <c r="Q9" s="13"/>
      <c r="R9" s="13"/>
      <c r="S9" s="14"/>
    </row>
    <row r="10" spans="1:19" x14ac:dyDescent="0.4">
      <c r="M10" s="15"/>
      <c r="S10" s="16"/>
    </row>
    <row r="11" spans="1:19" x14ac:dyDescent="0.4">
      <c r="C11" s="47" t="s">
        <v>25</v>
      </c>
      <c r="D11" s="47" t="s">
        <v>26</v>
      </c>
      <c r="E11" s="53" t="s">
        <v>27</v>
      </c>
      <c r="F11" s="47" t="s">
        <v>28</v>
      </c>
      <c r="G11" s="54" t="s">
        <v>29</v>
      </c>
      <c r="H11" s="11"/>
      <c r="M11" s="15"/>
      <c r="N11" s="53" t="s">
        <v>30</v>
      </c>
      <c r="O11" s="53" t="s">
        <v>26</v>
      </c>
      <c r="P11" s="53" t="s">
        <v>27</v>
      </c>
      <c r="Q11" s="40" t="s">
        <v>28</v>
      </c>
      <c r="R11" s="46" t="s">
        <v>31</v>
      </c>
      <c r="S11" s="16"/>
    </row>
    <row r="12" spans="1:19" x14ac:dyDescent="0.4">
      <c r="C12" s="48"/>
      <c r="D12" s="48"/>
      <c r="E12" s="40"/>
      <c r="F12" s="48"/>
      <c r="G12" s="55"/>
      <c r="H12" s="17"/>
      <c r="M12" s="15"/>
      <c r="N12" s="53"/>
      <c r="O12" s="53"/>
      <c r="P12" s="53"/>
      <c r="Q12" s="40"/>
      <c r="R12" s="46"/>
      <c r="S12" s="16"/>
    </row>
    <row r="13" spans="1:19" x14ac:dyDescent="0.4">
      <c r="C13" s="18">
        <v>100</v>
      </c>
      <c r="D13" s="18">
        <f t="shared" ref="D13:D18" si="0">$H$7*C13</f>
        <v>1710.0000000000002</v>
      </c>
      <c r="E13" s="19">
        <v>400</v>
      </c>
      <c r="F13" s="19">
        <f>D13+E13</f>
        <v>2110</v>
      </c>
      <c r="G13" s="20">
        <v>2000</v>
      </c>
      <c r="M13" s="15"/>
      <c r="N13" s="18">
        <v>100</v>
      </c>
      <c r="O13" s="18">
        <v>1710.0000000000002</v>
      </c>
      <c r="P13" s="18">
        <v>400</v>
      </c>
      <c r="Q13" s="18">
        <v>2110</v>
      </c>
      <c r="R13" s="21">
        <v>1000</v>
      </c>
      <c r="S13" s="16"/>
    </row>
    <row r="14" spans="1:19" x14ac:dyDescent="0.4">
      <c r="C14" s="18">
        <v>200</v>
      </c>
      <c r="D14" s="18">
        <f t="shared" si="0"/>
        <v>3420.0000000000005</v>
      </c>
      <c r="E14" s="19">
        <v>400</v>
      </c>
      <c r="F14" s="19">
        <f t="shared" ref="F14:F18" si="1">D14+E14</f>
        <v>3820.0000000000005</v>
      </c>
      <c r="G14" s="20">
        <v>3500</v>
      </c>
      <c r="M14" s="15"/>
      <c r="N14" s="18">
        <v>200</v>
      </c>
      <c r="O14" s="18">
        <v>3420.0000000000005</v>
      </c>
      <c r="P14" s="22">
        <v>400</v>
      </c>
      <c r="Q14" s="22">
        <v>3820.0000000000005</v>
      </c>
      <c r="R14" s="23">
        <v>2000</v>
      </c>
      <c r="S14" s="16"/>
    </row>
    <row r="15" spans="1:19" x14ac:dyDescent="0.4">
      <c r="C15" s="18">
        <v>300</v>
      </c>
      <c r="D15" s="18">
        <f t="shared" si="0"/>
        <v>5130</v>
      </c>
      <c r="E15" s="19">
        <v>400</v>
      </c>
      <c r="F15" s="19">
        <f t="shared" si="1"/>
        <v>5530</v>
      </c>
      <c r="G15" s="20">
        <v>5000</v>
      </c>
      <c r="M15" s="15"/>
      <c r="N15" s="18">
        <v>300</v>
      </c>
      <c r="O15" s="18">
        <v>5130</v>
      </c>
      <c r="P15" s="22">
        <v>400</v>
      </c>
      <c r="Q15" s="22">
        <v>5530</v>
      </c>
      <c r="R15" s="23">
        <v>3000</v>
      </c>
      <c r="S15" s="16"/>
    </row>
    <row r="16" spans="1:19" x14ac:dyDescent="0.4">
      <c r="C16" s="18">
        <v>400</v>
      </c>
      <c r="D16" s="18">
        <f t="shared" si="0"/>
        <v>6840.0000000000009</v>
      </c>
      <c r="E16" s="19">
        <v>400</v>
      </c>
      <c r="F16" s="19">
        <f t="shared" si="1"/>
        <v>7240.0000000000009</v>
      </c>
      <c r="G16" s="20">
        <v>6500</v>
      </c>
      <c r="M16" s="15"/>
      <c r="N16" s="18">
        <v>400</v>
      </c>
      <c r="O16" s="18">
        <v>6840.0000000000009</v>
      </c>
      <c r="P16" s="22">
        <v>400</v>
      </c>
      <c r="Q16" s="22">
        <v>7240.0000000000009</v>
      </c>
      <c r="R16" s="23">
        <v>4000</v>
      </c>
      <c r="S16" s="16"/>
    </row>
    <row r="17" spans="1:25" x14ac:dyDescent="0.4">
      <c r="C17" s="18">
        <v>500</v>
      </c>
      <c r="D17" s="18">
        <f t="shared" si="0"/>
        <v>8550</v>
      </c>
      <c r="E17" s="19">
        <v>400</v>
      </c>
      <c r="F17" s="19">
        <f t="shared" si="1"/>
        <v>8950</v>
      </c>
      <c r="G17" s="20">
        <v>8000</v>
      </c>
      <c r="M17" s="15"/>
      <c r="N17" s="18">
        <v>500</v>
      </c>
      <c r="O17" s="18">
        <v>8550</v>
      </c>
      <c r="P17" s="18">
        <v>400</v>
      </c>
      <c r="Q17" s="18">
        <v>8950</v>
      </c>
      <c r="R17" s="21">
        <v>5000</v>
      </c>
      <c r="S17" s="16"/>
    </row>
    <row r="18" spans="1:25" ht="19.5" thickBot="1" x14ac:dyDescent="0.45">
      <c r="C18" s="18">
        <v>600</v>
      </c>
      <c r="D18" s="18">
        <f t="shared" si="0"/>
        <v>10260</v>
      </c>
      <c r="E18" s="19">
        <v>400</v>
      </c>
      <c r="F18" s="19">
        <f t="shared" si="1"/>
        <v>10660</v>
      </c>
      <c r="G18" s="20">
        <v>9500</v>
      </c>
      <c r="M18" s="24"/>
      <c r="N18" s="25"/>
      <c r="O18" s="25"/>
      <c r="P18" s="25"/>
      <c r="Q18" s="25"/>
      <c r="R18" s="25"/>
      <c r="S18" s="26"/>
    </row>
    <row r="19" spans="1:25" x14ac:dyDescent="0.4">
      <c r="V19" s="27"/>
      <c r="W19" s="27"/>
      <c r="X19" s="27"/>
      <c r="Y19" s="27"/>
    </row>
    <row r="20" spans="1:25" x14ac:dyDescent="0.4">
      <c r="A20" s="6" t="s">
        <v>32</v>
      </c>
      <c r="V20" s="27"/>
      <c r="W20" s="27"/>
      <c r="X20" s="27"/>
      <c r="Y20" s="27"/>
    </row>
    <row r="21" spans="1:25" x14ac:dyDescent="0.4">
      <c r="B21" s="7" t="s">
        <v>3</v>
      </c>
      <c r="C21" s="8" t="s">
        <v>33</v>
      </c>
      <c r="D21" s="8"/>
      <c r="E21" s="8"/>
      <c r="F21" s="8"/>
      <c r="G21" s="8"/>
      <c r="H21" s="8"/>
      <c r="V21" s="27"/>
      <c r="W21" s="27"/>
      <c r="X21" s="27"/>
      <c r="Y21" s="27"/>
    </row>
    <row r="22" spans="1:25" x14ac:dyDescent="0.4">
      <c r="B22" s="7"/>
      <c r="C22" s="52" t="s">
        <v>34</v>
      </c>
      <c r="D22" s="18">
        <v>15</v>
      </c>
      <c r="E22" s="18" t="s">
        <v>35</v>
      </c>
      <c r="F22" s="9" t="s">
        <v>17</v>
      </c>
    </row>
    <row r="23" spans="1:25" x14ac:dyDescent="0.4">
      <c r="B23" s="7"/>
      <c r="C23" s="52"/>
      <c r="D23" s="18">
        <v>10</v>
      </c>
      <c r="E23" s="18" t="s">
        <v>35</v>
      </c>
      <c r="F23" s="9" t="s">
        <v>12</v>
      </c>
    </row>
    <row r="24" spans="1:25" x14ac:dyDescent="0.4">
      <c r="C24" s="28" t="s">
        <v>36</v>
      </c>
      <c r="D24" s="18">
        <v>12.5</v>
      </c>
      <c r="E24" s="18" t="s">
        <v>35</v>
      </c>
      <c r="F24" s="18"/>
    </row>
    <row r="25" spans="1:25" x14ac:dyDescent="0.4">
      <c r="C25" s="7"/>
      <c r="D25" s="7"/>
      <c r="E25" s="7"/>
      <c r="F25" s="7"/>
      <c r="G25" s="7"/>
      <c r="H25" s="7"/>
    </row>
    <row r="26" spans="1:25" x14ac:dyDescent="0.4">
      <c r="C26" s="47" t="s">
        <v>25</v>
      </c>
      <c r="D26" s="49" t="s">
        <v>37</v>
      </c>
      <c r="E26" s="50"/>
      <c r="F26" s="50"/>
      <c r="G26" s="50"/>
      <c r="H26" s="50"/>
      <c r="I26" s="51"/>
    </row>
    <row r="27" spans="1:25" x14ac:dyDescent="0.4">
      <c r="C27" s="48"/>
      <c r="D27" s="28">
        <v>120</v>
      </c>
      <c r="E27" s="28">
        <v>130</v>
      </c>
      <c r="F27" s="28">
        <v>140</v>
      </c>
      <c r="G27" s="28">
        <v>150</v>
      </c>
      <c r="H27" s="28">
        <v>160</v>
      </c>
      <c r="I27" s="18">
        <v>170</v>
      </c>
    </row>
    <row r="28" spans="1:25" x14ac:dyDescent="0.4">
      <c r="C28" s="18">
        <v>100</v>
      </c>
      <c r="D28" s="18">
        <f t="shared" ref="D28:D33" si="2">$D$27*C28/$D$24</f>
        <v>960</v>
      </c>
      <c r="E28" s="18">
        <f>$E$27*C28/$D$24</f>
        <v>1040</v>
      </c>
      <c r="F28" s="18">
        <f>$F$27*C28/$D$24</f>
        <v>1120</v>
      </c>
      <c r="G28" s="18">
        <f>$G$27*C28/$D$24</f>
        <v>1200</v>
      </c>
      <c r="H28" s="18">
        <f>$H$27*C28/$D$24</f>
        <v>1280</v>
      </c>
      <c r="I28" s="18">
        <f>$I$27*C28/$D$24</f>
        <v>1360</v>
      </c>
    </row>
    <row r="29" spans="1:25" x14ac:dyDescent="0.4">
      <c r="C29" s="18">
        <v>200</v>
      </c>
      <c r="D29" s="18">
        <f t="shared" si="2"/>
        <v>1920</v>
      </c>
      <c r="E29" s="18">
        <f t="shared" ref="E29:E33" si="3">$E$27*C29/$D$24</f>
        <v>2080</v>
      </c>
      <c r="F29" s="18">
        <f t="shared" ref="F29:F33" si="4">$F$27*C29/$D$24</f>
        <v>2240</v>
      </c>
      <c r="G29" s="18">
        <f t="shared" ref="G29:G33" si="5">$G$27*C29/$D$24</f>
        <v>2400</v>
      </c>
      <c r="H29" s="18">
        <f t="shared" ref="H29:H32" si="6">$H$27*C29/$D$24</f>
        <v>2560</v>
      </c>
      <c r="I29" s="18">
        <f t="shared" ref="I29:I33" si="7">$I$27*C29/$D$24</f>
        <v>2720</v>
      </c>
    </row>
    <row r="30" spans="1:25" x14ac:dyDescent="0.4">
      <c r="C30" s="18">
        <v>300</v>
      </c>
      <c r="D30" s="18">
        <f t="shared" si="2"/>
        <v>2880</v>
      </c>
      <c r="E30" s="18">
        <f t="shared" si="3"/>
        <v>3120</v>
      </c>
      <c r="F30" s="18">
        <f t="shared" si="4"/>
        <v>3360</v>
      </c>
      <c r="G30" s="18">
        <f t="shared" si="5"/>
        <v>3600</v>
      </c>
      <c r="H30" s="18">
        <f t="shared" si="6"/>
        <v>3840</v>
      </c>
      <c r="I30" s="18">
        <f t="shared" si="7"/>
        <v>4080</v>
      </c>
    </row>
    <row r="31" spans="1:25" x14ac:dyDescent="0.4">
      <c r="C31" s="18">
        <v>400</v>
      </c>
      <c r="D31" s="18">
        <f t="shared" si="2"/>
        <v>3840</v>
      </c>
      <c r="E31" s="18">
        <f t="shared" si="3"/>
        <v>4160</v>
      </c>
      <c r="F31" s="18">
        <f t="shared" si="4"/>
        <v>4480</v>
      </c>
      <c r="G31" s="18">
        <f t="shared" si="5"/>
        <v>4800</v>
      </c>
      <c r="H31" s="18">
        <f t="shared" si="6"/>
        <v>5120</v>
      </c>
      <c r="I31" s="18">
        <f t="shared" si="7"/>
        <v>5440</v>
      </c>
    </row>
    <row r="32" spans="1:25" x14ac:dyDescent="0.4">
      <c r="C32" s="18">
        <v>500</v>
      </c>
      <c r="D32" s="18">
        <f t="shared" si="2"/>
        <v>4800</v>
      </c>
      <c r="E32" s="18">
        <f t="shared" si="3"/>
        <v>5200</v>
      </c>
      <c r="F32" s="18">
        <f t="shared" si="4"/>
        <v>5600</v>
      </c>
      <c r="G32" s="18">
        <f t="shared" si="5"/>
        <v>6000</v>
      </c>
      <c r="H32" s="18">
        <f t="shared" si="6"/>
        <v>6400</v>
      </c>
      <c r="I32" s="18">
        <f t="shared" si="7"/>
        <v>6800</v>
      </c>
    </row>
    <row r="33" spans="1:27" x14ac:dyDescent="0.4">
      <c r="C33" s="28">
        <v>600</v>
      </c>
      <c r="D33" s="28">
        <f t="shared" si="2"/>
        <v>5760</v>
      </c>
      <c r="E33" s="28">
        <f t="shared" si="3"/>
        <v>6240</v>
      </c>
      <c r="F33" s="28">
        <f t="shared" si="4"/>
        <v>6720</v>
      </c>
      <c r="G33" s="28">
        <f t="shared" si="5"/>
        <v>7200</v>
      </c>
      <c r="H33" s="28">
        <f>$H$27*C33/$D$24</f>
        <v>7680</v>
      </c>
      <c r="I33" s="18">
        <f t="shared" si="7"/>
        <v>8160</v>
      </c>
    </row>
    <row r="35" spans="1:27" x14ac:dyDescent="0.4">
      <c r="A35" s="6" t="s">
        <v>38</v>
      </c>
    </row>
    <row r="36" spans="1:27" x14ac:dyDescent="0.4">
      <c r="J36" s="40" t="s">
        <v>39</v>
      </c>
      <c r="K36" s="40"/>
      <c r="L36" s="40"/>
      <c r="M36" s="40"/>
      <c r="N36" s="40"/>
      <c r="O36" s="40"/>
      <c r="P36" s="40"/>
      <c r="Q36" s="40"/>
      <c r="R36" s="40"/>
      <c r="S36" s="40"/>
      <c r="T36" s="40"/>
      <c r="U36" s="40"/>
      <c r="V36" s="40"/>
      <c r="W36" s="40"/>
      <c r="X36" s="40"/>
      <c r="Y36" s="40"/>
      <c r="Z36" s="40"/>
      <c r="AA36" s="40"/>
    </row>
    <row r="37" spans="1:27" ht="13.5" customHeight="1" x14ac:dyDescent="0.4">
      <c r="C37" s="47" t="s">
        <v>25</v>
      </c>
      <c r="D37" s="56" t="s">
        <v>40</v>
      </c>
      <c r="E37" s="57"/>
      <c r="F37" s="57"/>
      <c r="G37" s="57"/>
      <c r="H37" s="57"/>
      <c r="I37" s="58"/>
      <c r="J37" s="59" t="s">
        <v>41</v>
      </c>
      <c r="K37" s="60"/>
      <c r="L37" s="60"/>
      <c r="M37" s="60"/>
      <c r="N37" s="60"/>
      <c r="O37" s="61"/>
      <c r="P37" s="62" t="s">
        <v>42</v>
      </c>
      <c r="Q37" s="63"/>
      <c r="R37" s="63"/>
      <c r="S37" s="63"/>
      <c r="T37" s="63"/>
      <c r="U37" s="64"/>
      <c r="V37" s="62" t="s">
        <v>43</v>
      </c>
      <c r="W37" s="63"/>
      <c r="X37" s="63"/>
      <c r="Y37" s="63"/>
      <c r="Z37" s="63"/>
      <c r="AA37" s="64"/>
    </row>
    <row r="38" spans="1:27" x14ac:dyDescent="0.4">
      <c r="C38" s="48"/>
      <c r="D38" s="28">
        <f>D27</f>
        <v>120</v>
      </c>
      <c r="E38" s="28">
        <f t="shared" ref="E38:I38" si="8">E27</f>
        <v>130</v>
      </c>
      <c r="F38" s="28">
        <f t="shared" si="8"/>
        <v>140</v>
      </c>
      <c r="G38" s="28">
        <f t="shared" si="8"/>
        <v>150</v>
      </c>
      <c r="H38" s="29">
        <f t="shared" si="8"/>
        <v>160</v>
      </c>
      <c r="I38" s="28">
        <f t="shared" si="8"/>
        <v>170</v>
      </c>
      <c r="J38" s="28">
        <f>D27</f>
        <v>120</v>
      </c>
      <c r="K38" s="28">
        <f t="shared" ref="K38:O38" si="9">E27</f>
        <v>130</v>
      </c>
      <c r="L38" s="28">
        <f t="shared" si="9"/>
        <v>140</v>
      </c>
      <c r="M38" s="28">
        <f t="shared" si="9"/>
        <v>150</v>
      </c>
      <c r="N38" s="28">
        <f t="shared" si="9"/>
        <v>160</v>
      </c>
      <c r="O38" s="28">
        <f t="shared" si="9"/>
        <v>170</v>
      </c>
      <c r="P38" s="28">
        <f>D27</f>
        <v>120</v>
      </c>
      <c r="Q38" s="28">
        <f t="shared" ref="Q38:U38" si="10">E27</f>
        <v>130</v>
      </c>
      <c r="R38" s="28">
        <f t="shared" si="10"/>
        <v>140</v>
      </c>
      <c r="S38" s="28">
        <f t="shared" si="10"/>
        <v>150</v>
      </c>
      <c r="T38" s="29">
        <f t="shared" si="10"/>
        <v>160</v>
      </c>
      <c r="U38" s="28">
        <f t="shared" si="10"/>
        <v>170</v>
      </c>
      <c r="V38" s="28">
        <f>D27</f>
        <v>120</v>
      </c>
      <c r="W38" s="28">
        <f t="shared" ref="W38:AA38" si="11">E27</f>
        <v>130</v>
      </c>
      <c r="X38" s="28">
        <f t="shared" si="11"/>
        <v>140</v>
      </c>
      <c r="Y38" s="28">
        <f t="shared" si="11"/>
        <v>150</v>
      </c>
      <c r="Z38" s="29">
        <f t="shared" si="11"/>
        <v>160</v>
      </c>
      <c r="AA38" s="28">
        <f t="shared" si="11"/>
        <v>170</v>
      </c>
    </row>
    <row r="39" spans="1:27" x14ac:dyDescent="0.4">
      <c r="C39" s="18">
        <v>100</v>
      </c>
      <c r="D39" s="19">
        <f>$G$13+D28</f>
        <v>2960</v>
      </c>
      <c r="E39" s="19">
        <f t="shared" ref="E39:I39" si="12">$G$13+E28</f>
        <v>3040</v>
      </c>
      <c r="F39" s="19">
        <f t="shared" si="12"/>
        <v>3120</v>
      </c>
      <c r="G39" s="19">
        <f t="shared" si="12"/>
        <v>3200</v>
      </c>
      <c r="H39" s="19">
        <f t="shared" si="12"/>
        <v>3280</v>
      </c>
      <c r="I39" s="19">
        <f t="shared" si="12"/>
        <v>3360</v>
      </c>
      <c r="J39" s="19">
        <f>ROUND(D39/2,-2)</f>
        <v>1500</v>
      </c>
      <c r="K39" s="19">
        <f t="shared" ref="K39:O44" si="13">ROUND(E39/2,-2)</f>
        <v>1500</v>
      </c>
      <c r="L39" s="19">
        <f t="shared" si="13"/>
        <v>1600</v>
      </c>
      <c r="M39" s="19">
        <f t="shared" si="13"/>
        <v>1600</v>
      </c>
      <c r="N39" s="19">
        <f t="shared" si="13"/>
        <v>1600</v>
      </c>
      <c r="O39" s="19">
        <f t="shared" si="13"/>
        <v>1700</v>
      </c>
      <c r="P39" s="19">
        <f>ROUND(D39/3,-2)</f>
        <v>1000</v>
      </c>
      <c r="Q39" s="19">
        <f t="shared" ref="Q39:U44" si="14">ROUND(E39/3,-2)</f>
        <v>1000</v>
      </c>
      <c r="R39" s="19">
        <f t="shared" si="14"/>
        <v>1000</v>
      </c>
      <c r="S39" s="19">
        <f t="shared" si="14"/>
        <v>1100</v>
      </c>
      <c r="T39" s="19">
        <f t="shared" si="14"/>
        <v>1100</v>
      </c>
      <c r="U39" s="19">
        <f t="shared" si="14"/>
        <v>1100</v>
      </c>
      <c r="V39" s="19">
        <f>ROUND(D39/4,-2)</f>
        <v>700</v>
      </c>
      <c r="W39" s="19">
        <f t="shared" ref="W39:AA44" si="15">ROUND(E39/4,-2)</f>
        <v>800</v>
      </c>
      <c r="X39" s="19">
        <f t="shared" si="15"/>
        <v>800</v>
      </c>
      <c r="Y39" s="19">
        <f t="shared" si="15"/>
        <v>800</v>
      </c>
      <c r="Z39" s="19">
        <f t="shared" si="15"/>
        <v>800</v>
      </c>
      <c r="AA39" s="19">
        <f t="shared" si="15"/>
        <v>800</v>
      </c>
    </row>
    <row r="40" spans="1:27" x14ac:dyDescent="0.4">
      <c r="C40" s="18">
        <v>200</v>
      </c>
      <c r="D40" s="19">
        <f>$G$14+D29</f>
        <v>5420</v>
      </c>
      <c r="E40" s="19">
        <f>$G$14+E29</f>
        <v>5580</v>
      </c>
      <c r="F40" s="19">
        <f>$G$14+F29</f>
        <v>5740</v>
      </c>
      <c r="G40" s="19">
        <f t="shared" ref="G40:I40" si="16">$G$14+G29</f>
        <v>5900</v>
      </c>
      <c r="H40" s="30">
        <f t="shared" si="16"/>
        <v>6060</v>
      </c>
      <c r="I40" s="19">
        <f t="shared" si="16"/>
        <v>6220</v>
      </c>
      <c r="J40" s="19">
        <f t="shared" ref="J40:J44" si="17">ROUND(D40/2,-2)</f>
        <v>2700</v>
      </c>
      <c r="K40" s="19">
        <f t="shared" si="13"/>
        <v>2800</v>
      </c>
      <c r="L40" s="19">
        <f t="shared" si="13"/>
        <v>2900</v>
      </c>
      <c r="M40" s="19">
        <f t="shared" si="13"/>
        <v>3000</v>
      </c>
      <c r="N40" s="19">
        <f t="shared" si="13"/>
        <v>3000</v>
      </c>
      <c r="O40" s="19">
        <f t="shared" si="13"/>
        <v>3100</v>
      </c>
      <c r="P40" s="19">
        <f t="shared" ref="P40:P44" si="18">ROUND(D40/3,-2)</f>
        <v>1800</v>
      </c>
      <c r="Q40" s="19">
        <f t="shared" si="14"/>
        <v>1900</v>
      </c>
      <c r="R40" s="19">
        <f t="shared" si="14"/>
        <v>1900</v>
      </c>
      <c r="S40" s="19">
        <f t="shared" si="14"/>
        <v>2000</v>
      </c>
      <c r="T40" s="30">
        <f t="shared" si="14"/>
        <v>2000</v>
      </c>
      <c r="U40" s="19">
        <f t="shared" si="14"/>
        <v>2100</v>
      </c>
      <c r="V40" s="19">
        <f t="shared" ref="V40:V44" si="19">ROUND(D40/4,-2)</f>
        <v>1400</v>
      </c>
      <c r="W40" s="19">
        <f t="shared" si="15"/>
        <v>1400</v>
      </c>
      <c r="X40" s="19">
        <f t="shared" si="15"/>
        <v>1400</v>
      </c>
      <c r="Y40" s="19">
        <f t="shared" si="15"/>
        <v>1500</v>
      </c>
      <c r="Z40" s="30">
        <f t="shared" si="15"/>
        <v>1500</v>
      </c>
      <c r="AA40" s="19">
        <f t="shared" si="15"/>
        <v>1600</v>
      </c>
    </row>
    <row r="41" spans="1:27" x14ac:dyDescent="0.4">
      <c r="C41" s="18">
        <v>300</v>
      </c>
      <c r="D41" s="19">
        <f>$G$15+D30</f>
        <v>7880</v>
      </c>
      <c r="E41" s="19">
        <f t="shared" ref="E41:I41" si="20">$G$15+E30</f>
        <v>8120</v>
      </c>
      <c r="F41" s="19">
        <f t="shared" si="20"/>
        <v>8360</v>
      </c>
      <c r="G41" s="19">
        <f t="shared" si="20"/>
        <v>8600</v>
      </c>
      <c r="H41" s="30">
        <f t="shared" si="20"/>
        <v>8840</v>
      </c>
      <c r="I41" s="19">
        <f t="shared" si="20"/>
        <v>9080</v>
      </c>
      <c r="J41" s="19">
        <f>ROUND(D41/2,-2)</f>
        <v>3900</v>
      </c>
      <c r="K41" s="19">
        <f t="shared" si="13"/>
        <v>4100</v>
      </c>
      <c r="L41" s="19">
        <f>ROUND(F41/2,-2)</f>
        <v>4200</v>
      </c>
      <c r="M41" s="19">
        <f t="shared" si="13"/>
        <v>4300</v>
      </c>
      <c r="N41" s="19">
        <f t="shared" si="13"/>
        <v>4400</v>
      </c>
      <c r="O41" s="19">
        <f t="shared" si="13"/>
        <v>4500</v>
      </c>
      <c r="P41" s="19">
        <f t="shared" si="18"/>
        <v>2600</v>
      </c>
      <c r="Q41" s="19">
        <f t="shared" si="14"/>
        <v>2700</v>
      </c>
      <c r="R41" s="19">
        <f t="shared" si="14"/>
        <v>2800</v>
      </c>
      <c r="S41" s="19">
        <f t="shared" si="14"/>
        <v>2900</v>
      </c>
      <c r="T41" s="30">
        <f t="shared" si="14"/>
        <v>2900</v>
      </c>
      <c r="U41" s="19">
        <f t="shared" si="14"/>
        <v>3000</v>
      </c>
      <c r="V41" s="19">
        <f t="shared" si="19"/>
        <v>2000</v>
      </c>
      <c r="W41" s="19">
        <f t="shared" si="15"/>
        <v>2000</v>
      </c>
      <c r="X41" s="19">
        <f t="shared" si="15"/>
        <v>2100</v>
      </c>
      <c r="Y41" s="19">
        <f t="shared" si="15"/>
        <v>2200</v>
      </c>
      <c r="Z41" s="30">
        <f t="shared" si="15"/>
        <v>2200</v>
      </c>
      <c r="AA41" s="19">
        <f t="shared" si="15"/>
        <v>2300</v>
      </c>
    </row>
    <row r="42" spans="1:27" x14ac:dyDescent="0.4">
      <c r="C42" s="18">
        <v>400</v>
      </c>
      <c r="D42" s="19">
        <f>$G$16+D31</f>
        <v>10340</v>
      </c>
      <c r="E42" s="19">
        <f t="shared" ref="E42:I42" si="21">$G$16+E31</f>
        <v>10660</v>
      </c>
      <c r="F42" s="19">
        <f t="shared" si="21"/>
        <v>10980</v>
      </c>
      <c r="G42" s="19">
        <f t="shared" si="21"/>
        <v>11300</v>
      </c>
      <c r="H42" s="30">
        <f t="shared" si="21"/>
        <v>11620</v>
      </c>
      <c r="I42" s="19">
        <f t="shared" si="21"/>
        <v>11940</v>
      </c>
      <c r="J42" s="19">
        <f t="shared" si="17"/>
        <v>5200</v>
      </c>
      <c r="K42" s="19">
        <f t="shared" si="13"/>
        <v>5300</v>
      </c>
      <c r="L42" s="19">
        <f t="shared" si="13"/>
        <v>5500</v>
      </c>
      <c r="M42" s="19">
        <f t="shared" si="13"/>
        <v>5700</v>
      </c>
      <c r="N42" s="19">
        <f t="shared" si="13"/>
        <v>5800</v>
      </c>
      <c r="O42" s="19">
        <f t="shared" si="13"/>
        <v>6000</v>
      </c>
      <c r="P42" s="19">
        <f t="shared" si="18"/>
        <v>3400</v>
      </c>
      <c r="Q42" s="19">
        <f t="shared" si="14"/>
        <v>3600</v>
      </c>
      <c r="R42" s="19">
        <f t="shared" si="14"/>
        <v>3700</v>
      </c>
      <c r="S42" s="19">
        <f t="shared" si="14"/>
        <v>3800</v>
      </c>
      <c r="T42" s="30">
        <f t="shared" si="14"/>
        <v>3900</v>
      </c>
      <c r="U42" s="19">
        <f t="shared" si="14"/>
        <v>4000</v>
      </c>
      <c r="V42" s="19">
        <f t="shared" si="19"/>
        <v>2600</v>
      </c>
      <c r="W42" s="19">
        <f t="shared" si="15"/>
        <v>2700</v>
      </c>
      <c r="X42" s="19">
        <f t="shared" si="15"/>
        <v>2700</v>
      </c>
      <c r="Y42" s="19">
        <f t="shared" si="15"/>
        <v>2800</v>
      </c>
      <c r="Z42" s="30">
        <f t="shared" si="15"/>
        <v>2900</v>
      </c>
      <c r="AA42" s="19">
        <f t="shared" si="15"/>
        <v>3000</v>
      </c>
    </row>
    <row r="43" spans="1:27" x14ac:dyDescent="0.4">
      <c r="C43" s="18">
        <v>500</v>
      </c>
      <c r="D43" s="19">
        <f>$G$17+D32</f>
        <v>12800</v>
      </c>
      <c r="E43" s="19">
        <f t="shared" ref="E43:I43" si="22">$G$17+E32</f>
        <v>13200</v>
      </c>
      <c r="F43" s="19">
        <f t="shared" si="22"/>
        <v>13600</v>
      </c>
      <c r="G43" s="19">
        <f t="shared" si="22"/>
        <v>14000</v>
      </c>
      <c r="H43" s="30">
        <f t="shared" si="22"/>
        <v>14400</v>
      </c>
      <c r="I43" s="19">
        <f t="shared" si="22"/>
        <v>14800</v>
      </c>
      <c r="J43" s="19">
        <f t="shared" si="17"/>
        <v>6400</v>
      </c>
      <c r="K43" s="19">
        <f t="shared" si="13"/>
        <v>6600</v>
      </c>
      <c r="L43" s="19">
        <f t="shared" si="13"/>
        <v>6800</v>
      </c>
      <c r="M43" s="19">
        <f t="shared" si="13"/>
        <v>7000</v>
      </c>
      <c r="N43" s="19">
        <f t="shared" si="13"/>
        <v>7200</v>
      </c>
      <c r="O43" s="19">
        <f t="shared" si="13"/>
        <v>7400</v>
      </c>
      <c r="P43" s="19">
        <f t="shared" si="18"/>
        <v>4300</v>
      </c>
      <c r="Q43" s="19">
        <f t="shared" si="14"/>
        <v>4400</v>
      </c>
      <c r="R43" s="19">
        <f t="shared" si="14"/>
        <v>4500</v>
      </c>
      <c r="S43" s="19">
        <f t="shared" si="14"/>
        <v>4700</v>
      </c>
      <c r="T43" s="30">
        <f t="shared" si="14"/>
        <v>4800</v>
      </c>
      <c r="U43" s="19">
        <f t="shared" si="14"/>
        <v>4900</v>
      </c>
      <c r="V43" s="19">
        <f t="shared" si="19"/>
        <v>3200</v>
      </c>
      <c r="W43" s="19">
        <f t="shared" si="15"/>
        <v>3300</v>
      </c>
      <c r="X43" s="19">
        <f t="shared" si="15"/>
        <v>3400</v>
      </c>
      <c r="Y43" s="19">
        <f t="shared" si="15"/>
        <v>3500</v>
      </c>
      <c r="Z43" s="30">
        <f t="shared" si="15"/>
        <v>3600</v>
      </c>
      <c r="AA43" s="19">
        <f t="shared" si="15"/>
        <v>3700</v>
      </c>
    </row>
    <row r="44" spans="1:27" x14ac:dyDescent="0.4">
      <c r="C44" s="28">
        <v>600</v>
      </c>
      <c r="D44" s="19">
        <f>$G$18+D33</f>
        <v>15260</v>
      </c>
      <c r="E44" s="19">
        <f t="shared" ref="E44:I44" si="23">$G$18+E33</f>
        <v>15740</v>
      </c>
      <c r="F44" s="19">
        <f t="shared" si="23"/>
        <v>16220</v>
      </c>
      <c r="G44" s="19">
        <f t="shared" si="23"/>
        <v>16700</v>
      </c>
      <c r="H44" s="30">
        <f t="shared" si="23"/>
        <v>17180</v>
      </c>
      <c r="I44" s="19">
        <f t="shared" si="23"/>
        <v>17660</v>
      </c>
      <c r="J44" s="19">
        <f t="shared" si="17"/>
        <v>7600</v>
      </c>
      <c r="K44" s="19">
        <f t="shared" si="13"/>
        <v>7900</v>
      </c>
      <c r="L44" s="19">
        <f t="shared" si="13"/>
        <v>8100</v>
      </c>
      <c r="M44" s="19">
        <f t="shared" si="13"/>
        <v>8400</v>
      </c>
      <c r="N44" s="19">
        <f t="shared" si="13"/>
        <v>8600</v>
      </c>
      <c r="O44" s="19">
        <f t="shared" si="13"/>
        <v>8800</v>
      </c>
      <c r="P44" s="19">
        <f t="shared" si="18"/>
        <v>5100</v>
      </c>
      <c r="Q44" s="19">
        <f t="shared" si="14"/>
        <v>5200</v>
      </c>
      <c r="R44" s="19">
        <f t="shared" si="14"/>
        <v>5400</v>
      </c>
      <c r="S44" s="19">
        <f t="shared" si="14"/>
        <v>5600</v>
      </c>
      <c r="T44" s="30">
        <f t="shared" si="14"/>
        <v>5700</v>
      </c>
      <c r="U44" s="19">
        <f t="shared" si="14"/>
        <v>5900</v>
      </c>
      <c r="V44" s="19">
        <f t="shared" si="19"/>
        <v>3800</v>
      </c>
      <c r="W44" s="19">
        <f t="shared" si="15"/>
        <v>3900</v>
      </c>
      <c r="X44" s="19">
        <f t="shared" si="15"/>
        <v>4100</v>
      </c>
      <c r="Y44" s="19">
        <f t="shared" si="15"/>
        <v>4200</v>
      </c>
      <c r="Z44" s="30">
        <f t="shared" si="15"/>
        <v>4300</v>
      </c>
      <c r="AA44" s="19">
        <f t="shared" si="15"/>
        <v>4400</v>
      </c>
    </row>
    <row r="45" spans="1:27" x14ac:dyDescent="0.4">
      <c r="C45" s="31" t="s">
        <v>44</v>
      </c>
      <c r="D45" s="32">
        <f>(D39/$C$39+D40/$C$40+D41/$C$41+D42/$C$42+D43/$C$43+D44/$C$44)/6</f>
        <v>26.641666666666666</v>
      </c>
      <c r="E45" s="32">
        <f t="shared" ref="E45:I45" si="24">(E39/$C$39+E40/$C$40+E41/$C$41+E42/$C$42+E43/$C$43+E44/$C$44)/6</f>
        <v>27.441666666666663</v>
      </c>
      <c r="F45" s="32">
        <f t="shared" si="24"/>
        <v>28.241666666666664</v>
      </c>
      <c r="G45" s="32">
        <f t="shared" si="24"/>
        <v>29.041666666666671</v>
      </c>
      <c r="H45" s="33">
        <f t="shared" si="24"/>
        <v>29.841666666666665</v>
      </c>
      <c r="I45" s="32">
        <f t="shared" si="24"/>
        <v>30.641666666666666</v>
      </c>
      <c r="J45" s="34"/>
      <c r="K45" s="34"/>
      <c r="L45" s="34"/>
      <c r="M45" s="34"/>
      <c r="N45" s="34"/>
      <c r="O45" s="34"/>
      <c r="P45" s="34"/>
      <c r="Q45" s="34"/>
      <c r="R45" s="34"/>
      <c r="S45" s="34"/>
      <c r="T45" s="34"/>
      <c r="U45" s="34"/>
      <c r="V45" s="34"/>
      <c r="W45" s="34"/>
      <c r="X45" s="34"/>
      <c r="Y45" s="34"/>
      <c r="Z45" s="34"/>
      <c r="AA45" s="34"/>
    </row>
    <row r="46" spans="1:27" ht="19.5" thickBot="1" x14ac:dyDescent="0.45">
      <c r="E46" s="34"/>
      <c r="F46" s="34"/>
      <c r="G46" s="34"/>
      <c r="H46" s="34"/>
      <c r="I46" s="34"/>
      <c r="J46" s="34"/>
      <c r="K46" s="34"/>
      <c r="L46" s="34"/>
      <c r="M46" s="34"/>
      <c r="N46" s="34"/>
      <c r="O46" s="34"/>
      <c r="P46" s="34"/>
      <c r="Q46" s="34"/>
      <c r="R46" s="34"/>
      <c r="S46" s="34"/>
      <c r="T46" s="34"/>
      <c r="U46" s="34"/>
      <c r="V46" s="34"/>
      <c r="W46" s="34"/>
      <c r="X46" s="34"/>
      <c r="Y46" s="34"/>
      <c r="Z46" s="34"/>
      <c r="AA46" s="34"/>
    </row>
    <row r="47" spans="1:27" ht="19.5" x14ac:dyDescent="0.4">
      <c r="A47" s="6" t="s">
        <v>67</v>
      </c>
      <c r="B47" s="6"/>
      <c r="O47" s="12"/>
      <c r="P47" s="65" t="s">
        <v>45</v>
      </c>
      <c r="Q47" s="65"/>
      <c r="R47" s="65"/>
      <c r="S47" s="65"/>
      <c r="T47" s="13"/>
      <c r="U47" s="13"/>
      <c r="V47" s="14"/>
    </row>
    <row r="48" spans="1:27" x14ac:dyDescent="0.4">
      <c r="O48" s="15"/>
      <c r="V48" s="16"/>
    </row>
    <row r="49" spans="1:22" ht="36" x14ac:dyDescent="0.4">
      <c r="C49" s="35" t="s">
        <v>46</v>
      </c>
      <c r="D49" s="66" t="s">
        <v>47</v>
      </c>
      <c r="E49" s="66"/>
      <c r="F49" s="17"/>
      <c r="O49" s="15"/>
      <c r="P49" s="67" t="s">
        <v>46</v>
      </c>
      <c r="Q49" s="67"/>
      <c r="R49" s="68" t="s">
        <v>47</v>
      </c>
      <c r="S49" s="68"/>
      <c r="V49" s="16"/>
    </row>
    <row r="50" spans="1:22" x14ac:dyDescent="0.4">
      <c r="C50" s="18" t="s">
        <v>48</v>
      </c>
      <c r="D50" s="69" t="s">
        <v>49</v>
      </c>
      <c r="E50" s="70"/>
      <c r="F50" s="34"/>
      <c r="G50" s="34"/>
      <c r="O50" s="15"/>
      <c r="P50" s="40" t="s">
        <v>48</v>
      </c>
      <c r="Q50" s="40"/>
      <c r="R50" s="69" t="s">
        <v>50</v>
      </c>
      <c r="S50" s="70"/>
      <c r="V50" s="16"/>
    </row>
    <row r="51" spans="1:22" x14ac:dyDescent="0.4">
      <c r="C51" s="18" t="s">
        <v>51</v>
      </c>
      <c r="D51" s="69" t="s">
        <v>52</v>
      </c>
      <c r="E51" s="70"/>
      <c r="F51" s="34"/>
      <c r="G51" s="34"/>
      <c r="O51" s="15"/>
      <c r="P51" s="40" t="s">
        <v>51</v>
      </c>
      <c r="Q51" s="40"/>
      <c r="R51" s="69" t="s">
        <v>53</v>
      </c>
      <c r="S51" s="70"/>
      <c r="V51" s="16"/>
    </row>
    <row r="52" spans="1:22" x14ac:dyDescent="0.4">
      <c r="C52" s="18" t="s">
        <v>54</v>
      </c>
      <c r="D52" s="69" t="s">
        <v>55</v>
      </c>
      <c r="E52" s="70"/>
      <c r="F52" s="34"/>
      <c r="G52" s="34" t="s">
        <v>56</v>
      </c>
      <c r="O52" s="15"/>
      <c r="P52" s="40" t="s">
        <v>54</v>
      </c>
      <c r="Q52" s="40"/>
      <c r="R52" s="69" t="s">
        <v>49</v>
      </c>
      <c r="S52" s="70"/>
      <c r="V52" s="16"/>
    </row>
    <row r="53" spans="1:22" x14ac:dyDescent="0.4">
      <c r="C53" s="18" t="s">
        <v>57</v>
      </c>
      <c r="D53" s="69" t="s">
        <v>58</v>
      </c>
      <c r="E53" s="70"/>
      <c r="F53" s="34"/>
      <c r="G53" s="34"/>
      <c r="O53" s="15"/>
      <c r="P53" s="40" t="s">
        <v>57</v>
      </c>
      <c r="Q53" s="40"/>
      <c r="R53" s="69" t="s">
        <v>52</v>
      </c>
      <c r="S53" s="70"/>
      <c r="V53" s="16"/>
    </row>
    <row r="54" spans="1:22" x14ac:dyDescent="0.4">
      <c r="C54" s="18" t="s">
        <v>59</v>
      </c>
      <c r="D54" s="69" t="s">
        <v>60</v>
      </c>
      <c r="E54" s="70"/>
      <c r="F54" s="34"/>
      <c r="G54" s="34"/>
      <c r="O54" s="15"/>
      <c r="P54" s="40" t="s">
        <v>61</v>
      </c>
      <c r="Q54" s="40"/>
      <c r="R54" s="69" t="s">
        <v>62</v>
      </c>
      <c r="S54" s="70"/>
      <c r="V54" s="16"/>
    </row>
    <row r="55" spans="1:22" x14ac:dyDescent="0.4">
      <c r="O55" s="15"/>
      <c r="S55" s="34"/>
      <c r="T55" s="34"/>
      <c r="U55" s="34"/>
      <c r="V55" s="36"/>
    </row>
    <row r="56" spans="1:22" x14ac:dyDescent="0.4">
      <c r="A56" s="6" t="s">
        <v>63</v>
      </c>
      <c r="B56" s="6"/>
      <c r="I56" s="34"/>
      <c r="J56" s="34"/>
      <c r="K56" s="34"/>
      <c r="L56" s="34"/>
      <c r="O56" s="15"/>
      <c r="V56" s="16"/>
    </row>
    <row r="57" spans="1:22" x14ac:dyDescent="0.4">
      <c r="I57" s="34"/>
      <c r="J57" s="34"/>
      <c r="K57" s="34"/>
      <c r="L57" s="34"/>
      <c r="O57" s="15"/>
      <c r="V57" s="16"/>
    </row>
    <row r="58" spans="1:22" ht="15" customHeight="1" x14ac:dyDescent="0.4">
      <c r="C58" s="73" t="s">
        <v>64</v>
      </c>
      <c r="D58" s="75" t="s">
        <v>41</v>
      </c>
      <c r="E58" s="75" t="s">
        <v>65</v>
      </c>
      <c r="F58" s="77" t="s">
        <v>66</v>
      </c>
      <c r="G58" s="39"/>
      <c r="H58" s="39"/>
      <c r="I58" s="39"/>
      <c r="J58" s="39"/>
      <c r="K58" s="39"/>
      <c r="L58" s="39"/>
      <c r="O58" s="15"/>
      <c r="P58" s="78" t="s">
        <v>64</v>
      </c>
      <c r="Q58" s="79"/>
      <c r="R58" s="71" t="s">
        <v>41</v>
      </c>
      <c r="S58" s="71" t="s">
        <v>42</v>
      </c>
      <c r="T58" s="71" t="s">
        <v>43</v>
      </c>
      <c r="V58" s="16"/>
    </row>
    <row r="59" spans="1:22" x14ac:dyDescent="0.4">
      <c r="C59" s="74"/>
      <c r="D59" s="76"/>
      <c r="E59" s="76"/>
      <c r="F59" s="77"/>
      <c r="G59" s="37"/>
      <c r="H59" s="38"/>
      <c r="I59" s="38"/>
      <c r="J59" s="37"/>
      <c r="K59" s="38"/>
      <c r="L59" s="38"/>
      <c r="O59" s="15"/>
      <c r="P59" s="80"/>
      <c r="Q59" s="81"/>
      <c r="R59" s="72"/>
      <c r="S59" s="72"/>
      <c r="T59" s="72"/>
      <c r="V59" s="16"/>
    </row>
    <row r="60" spans="1:22" x14ac:dyDescent="0.4">
      <c r="C60" s="18" t="s">
        <v>48</v>
      </c>
      <c r="D60" s="20">
        <v>3200</v>
      </c>
      <c r="E60" s="20">
        <v>2200</v>
      </c>
      <c r="F60" s="20">
        <v>1700</v>
      </c>
      <c r="G60" s="34"/>
      <c r="H60" s="34"/>
      <c r="I60" s="34"/>
      <c r="J60" s="34"/>
      <c r="K60" s="34"/>
      <c r="L60" s="34"/>
      <c r="O60" s="15"/>
      <c r="P60" s="40" t="s">
        <v>48</v>
      </c>
      <c r="Q60" s="40"/>
      <c r="R60" s="20">
        <v>1500</v>
      </c>
      <c r="S60" s="20">
        <v>1000</v>
      </c>
      <c r="T60" s="20">
        <v>800</v>
      </c>
      <c r="V60" s="16"/>
    </row>
    <row r="61" spans="1:22" x14ac:dyDescent="0.4">
      <c r="C61" s="18" t="s">
        <v>51</v>
      </c>
      <c r="D61" s="20">
        <v>4800</v>
      </c>
      <c r="E61" s="20">
        <v>3200</v>
      </c>
      <c r="F61" s="20">
        <v>2500</v>
      </c>
      <c r="G61" s="34"/>
      <c r="H61" s="34"/>
      <c r="I61" s="34"/>
      <c r="J61" s="34"/>
      <c r="K61" s="34"/>
      <c r="L61" s="34"/>
      <c r="O61" s="15"/>
      <c r="P61" s="40" t="s">
        <v>51</v>
      </c>
      <c r="Q61" s="40"/>
      <c r="R61" s="20">
        <v>2500</v>
      </c>
      <c r="S61" s="20">
        <v>1700</v>
      </c>
      <c r="T61" s="20">
        <v>1300</v>
      </c>
      <c r="V61" s="16"/>
    </row>
    <row r="62" spans="1:22" x14ac:dyDescent="0.4">
      <c r="C62" s="18" t="s">
        <v>54</v>
      </c>
      <c r="D62" s="20">
        <v>6200</v>
      </c>
      <c r="E62" s="20">
        <v>4200</v>
      </c>
      <c r="F62" s="20">
        <v>3200</v>
      </c>
      <c r="G62" s="34"/>
      <c r="H62" s="34"/>
      <c r="I62" s="34"/>
      <c r="J62" s="34"/>
      <c r="K62" s="34"/>
      <c r="L62" s="34"/>
      <c r="O62" s="15"/>
      <c r="P62" s="40" t="s">
        <v>54</v>
      </c>
      <c r="Q62" s="40"/>
      <c r="R62" s="20">
        <v>3500</v>
      </c>
      <c r="S62" s="20">
        <v>2300</v>
      </c>
      <c r="T62" s="20">
        <v>1800</v>
      </c>
      <c r="V62" s="16"/>
    </row>
    <row r="63" spans="1:22" x14ac:dyDescent="0.4">
      <c r="C63" s="18" t="s">
        <v>57</v>
      </c>
      <c r="D63" s="20">
        <v>7700</v>
      </c>
      <c r="E63" s="20">
        <v>5200</v>
      </c>
      <c r="F63" s="20">
        <v>4000</v>
      </c>
      <c r="G63" s="34"/>
      <c r="H63" s="34"/>
      <c r="I63" s="34"/>
      <c r="J63" s="34"/>
      <c r="K63" s="34"/>
      <c r="L63" s="34"/>
      <c r="O63" s="15"/>
      <c r="P63" s="40" t="s">
        <v>57</v>
      </c>
      <c r="Q63" s="40"/>
      <c r="R63" s="20">
        <v>4500</v>
      </c>
      <c r="S63" s="20">
        <v>3000</v>
      </c>
      <c r="T63" s="20">
        <v>2300</v>
      </c>
      <c r="V63" s="16"/>
    </row>
    <row r="64" spans="1:22" x14ac:dyDescent="0.4">
      <c r="C64" s="18" t="s">
        <v>59</v>
      </c>
      <c r="D64" s="20">
        <v>9600</v>
      </c>
      <c r="E64" s="20">
        <v>6300</v>
      </c>
      <c r="F64" s="20">
        <v>4700</v>
      </c>
      <c r="G64" s="34"/>
      <c r="H64" s="34"/>
      <c r="I64" s="34"/>
      <c r="J64" s="34"/>
      <c r="K64" s="34"/>
      <c r="L64" s="34"/>
      <c r="O64" s="15"/>
      <c r="P64" s="40" t="s">
        <v>61</v>
      </c>
      <c r="Q64" s="40"/>
      <c r="R64" s="20">
        <v>5500</v>
      </c>
      <c r="S64" s="20">
        <v>3700</v>
      </c>
      <c r="T64" s="20">
        <v>2800</v>
      </c>
      <c r="V64" s="16"/>
    </row>
    <row r="65" spans="15:22" x14ac:dyDescent="0.4">
      <c r="O65" s="15"/>
      <c r="V65" s="16"/>
    </row>
    <row r="66" spans="15:22" ht="19.5" thickBot="1" x14ac:dyDescent="0.45">
      <c r="O66" s="24"/>
      <c r="P66" s="25"/>
      <c r="Q66" s="25"/>
      <c r="R66" s="25"/>
      <c r="S66" s="25"/>
      <c r="T66" s="25"/>
      <c r="U66" s="25"/>
      <c r="V66" s="26"/>
    </row>
  </sheetData>
  <mergeCells count="56">
    <mergeCell ref="P62:Q62"/>
    <mergeCell ref="P63:Q63"/>
    <mergeCell ref="P64:Q64"/>
    <mergeCell ref="P58:Q59"/>
    <mergeCell ref="R58:R59"/>
    <mergeCell ref="S58:S59"/>
    <mergeCell ref="T58:T59"/>
    <mergeCell ref="P60:Q60"/>
    <mergeCell ref="P61:Q61"/>
    <mergeCell ref="C58:C59"/>
    <mergeCell ref="D58:D59"/>
    <mergeCell ref="E58:E59"/>
    <mergeCell ref="F58:F59"/>
    <mergeCell ref="D53:E53"/>
    <mergeCell ref="P53:Q53"/>
    <mergeCell ref="R53:S53"/>
    <mergeCell ref="D54:E54"/>
    <mergeCell ref="P54:Q54"/>
    <mergeCell ref="R54:S54"/>
    <mergeCell ref="D51:E51"/>
    <mergeCell ref="P51:Q51"/>
    <mergeCell ref="R51:S51"/>
    <mergeCell ref="D52:E52"/>
    <mergeCell ref="P52:Q52"/>
    <mergeCell ref="R52:S52"/>
    <mergeCell ref="P47:S47"/>
    <mergeCell ref="D49:E49"/>
    <mergeCell ref="P49:Q49"/>
    <mergeCell ref="R49:S49"/>
    <mergeCell ref="D50:E50"/>
    <mergeCell ref="P50:Q50"/>
    <mergeCell ref="R50:S50"/>
    <mergeCell ref="C37:C38"/>
    <mergeCell ref="D37:I37"/>
    <mergeCell ref="J37:O37"/>
    <mergeCell ref="P37:U37"/>
    <mergeCell ref="V37:AA37"/>
    <mergeCell ref="Q11:Q12"/>
    <mergeCell ref="R11:R12"/>
    <mergeCell ref="C26:C27"/>
    <mergeCell ref="D26:I26"/>
    <mergeCell ref="J36:AA36"/>
    <mergeCell ref="C22:C23"/>
    <mergeCell ref="C11:C12"/>
    <mergeCell ref="D11:D12"/>
    <mergeCell ref="E11:E12"/>
    <mergeCell ref="F11:F12"/>
    <mergeCell ref="G11:G12"/>
    <mergeCell ref="N11:N12"/>
    <mergeCell ref="O11:O12"/>
    <mergeCell ref="P11:P12"/>
    <mergeCell ref="C6:C8"/>
    <mergeCell ref="H6:I6"/>
    <mergeCell ref="H7:H8"/>
    <mergeCell ref="I7:I8"/>
    <mergeCell ref="O9:P9"/>
  </mergeCells>
  <phoneticPr fontId="2"/>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安武弘幸</dc:creator>
  <cp:lastModifiedBy>安武弘幸</cp:lastModifiedBy>
  <dcterms:created xsi:type="dcterms:W3CDTF">2023-04-02T08:16:38Z</dcterms:created>
  <dcterms:modified xsi:type="dcterms:W3CDTF">2023-04-05T08:05:18Z</dcterms:modified>
</cp:coreProperties>
</file>